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autoCompressPictures="0"/>
  <mc:AlternateContent xmlns:mc="http://schemas.openxmlformats.org/markup-compatibility/2006">
    <mc:Choice Requires="x15">
      <x15ac:absPath xmlns:x15ac="http://schemas.microsoft.com/office/spreadsheetml/2010/11/ac" url="\\MKTFPS01\data\WWEP\09_Personal Folders\Andrew C\New SFPUC Website Documents Link Updates\Documents with updated links\"/>
    </mc:Choice>
  </mc:AlternateContent>
  <xr:revisionPtr revIDLastSave="0" documentId="13_ncr:1_{F1E54BFF-3DF4-4394-AA28-542CD4E3F466}" xr6:coauthVersionLast="45" xr6:coauthVersionMax="45" xr10:uidLastSave="{00000000-0000-0000-0000-000000000000}"/>
  <bookViews>
    <workbookView xWindow="-120" yWindow="-120" windowWidth="21840" windowHeight="12570" tabRatio="500" activeTab="3" xr2:uid="{00000000-000D-0000-FFFF-FFFF00000000}"/>
  </bookViews>
  <sheets>
    <sheet name="Instructions" sheetId="4" r:id="rId1"/>
    <sheet name="Application" sheetId="8" r:id="rId2"/>
    <sheet name="Example" sheetId="10" r:id="rId3"/>
    <sheet name="Reference Materials" sheetId="6" r:id="rId4"/>
  </sheets>
  <definedNames>
    <definedName name="_xlnm.Print_Area" localSheetId="1">Application!$A$1:$J$47</definedName>
    <definedName name="_xlnm.Print_Area" localSheetId="2">Example!$A$1:$J$82</definedName>
    <definedName name="_xlnm.Print_Area" localSheetId="0">Instructions!$A$1:$C$48</definedName>
    <definedName name="_xlnm.Print_Area" localSheetId="3">'Reference Materials'!$A$1:$I$27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0" i="8" l="1"/>
  <c r="D33" i="8" s="1"/>
  <c r="D39" i="10" l="1"/>
  <c r="D34" i="10"/>
  <c r="D35" i="10" s="1"/>
  <c r="O25" i="10"/>
  <c r="D30" i="10" s="1"/>
  <c r="D23" i="10"/>
  <c r="Q8" i="10"/>
  <c r="D22" i="10"/>
  <c r="D37" i="10" s="1"/>
  <c r="D38" i="10" s="1"/>
  <c r="O34" i="10" s="1"/>
  <c r="S7" i="10" l="1"/>
  <c r="S8" i="10"/>
  <c r="D33" i="10"/>
  <c r="O25" i="8"/>
  <c r="F8" i="10" l="1"/>
  <c r="D11" i="10" s="1"/>
  <c r="D10" i="10" l="1"/>
  <c r="G41" i="10" s="1"/>
  <c r="J40" i="10" s="1"/>
  <c r="J39" i="10" s="1"/>
  <c r="D23" i="8" l="1"/>
  <c r="S8" i="8" l="1"/>
  <c r="S7" i="8"/>
  <c r="F8" i="8"/>
  <c r="D11" i="8" s="1"/>
  <c r="D39" i="8"/>
  <c r="D10" i="8" l="1"/>
  <c r="D22" i="8"/>
  <c r="D37" i="8" s="1"/>
  <c r="D38" i="8" l="1"/>
  <c r="O34" i="8" s="1"/>
  <c r="Q8" i="8"/>
  <c r="D34" i="8" l="1"/>
  <c r="G41" i="8" s="1"/>
  <c r="J40" i="8" s="1"/>
  <c r="J39" i="8" l="1"/>
  <c r="D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Durbin</author>
  </authors>
  <commentList>
    <comment ref="B16" authorId="0" shapeId="0" xr:uid="{00000000-0006-0000-0000-000001000000}">
      <text>
        <r>
          <rPr>
            <b/>
            <sz val="9"/>
            <color indexed="81"/>
            <rFont val="Tahoma"/>
            <family val="2"/>
          </rPr>
          <t>Note:</t>
        </r>
        <r>
          <rPr>
            <sz val="9"/>
            <color indexed="81"/>
            <rFont val="Tahoma"/>
            <family val="2"/>
          </rPr>
          <t xml:space="preserve">
Explanatory comments are indicated by the red triangle.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Durbin</author>
    <author>Kortkamp, Ken</author>
  </authors>
  <commentList>
    <comment ref="G17" authorId="0" shapeId="0" xr:uid="{00000000-0006-0000-0100-000001000000}">
      <text>
        <r>
          <rPr>
            <sz val="9"/>
            <color indexed="81"/>
            <rFont val="Tahoma"/>
            <family val="2"/>
          </rPr>
          <t xml:space="preserve">Acceptable examples of documentation include: 
1. Soil management plan with soil lab test results OR
2. Letter from the Department of Public Health. 
</t>
        </r>
      </text>
    </comment>
    <comment ref="I26" authorId="1" shapeId="0" xr:uid="{00000000-0006-0000-0100-000002000000}">
      <text>
        <r>
          <rPr>
            <sz val="8"/>
            <color indexed="81"/>
            <rFont val="Tahoma"/>
            <family val="2"/>
          </rPr>
          <t xml:space="preserve">See the requirements and map of areas where the Recycled Water Ordinance applies: http://www.sfwater.org/index.aspx?page=687. 
</t>
        </r>
      </text>
    </comment>
    <comment ref="B30" authorId="0" shapeId="0" xr:uid="{00000000-0006-0000-0100-000003000000}">
      <text>
        <r>
          <rPr>
            <b/>
            <sz val="9"/>
            <color indexed="81"/>
            <rFont val="Tahoma"/>
            <family val="2"/>
          </rPr>
          <t>Non-Potable Demand:</t>
        </r>
        <r>
          <rPr>
            <sz val="9"/>
            <color indexed="81"/>
            <rFont val="Tahoma"/>
            <family val="2"/>
          </rPr>
          <t xml:space="preserve">
Estimate is only autogenerated for residential, office, and retail projects. Other project types should use the SFPUC Non-Potable Calculator or equivalent to estimate demand and enter result in the cell below. </t>
        </r>
      </text>
    </comment>
    <comment ref="C31" authorId="0" shapeId="0" xr:uid="{00000000-0006-0000-0100-000004000000}">
      <text>
        <r>
          <rPr>
            <b/>
            <sz val="9"/>
            <color indexed="81"/>
            <rFont val="Tahoma"/>
            <family val="2"/>
          </rPr>
          <t>Note:</t>
        </r>
        <r>
          <rPr>
            <sz val="9"/>
            <color indexed="81"/>
            <rFont val="Tahoma"/>
            <family val="2"/>
          </rPr>
          <t xml:space="preserve">
OPTIONAL ENTRY. The value entered in the adjacent cell overrides the autogenerated estimate in the grey cell above. </t>
        </r>
      </text>
    </comment>
    <comment ref="D33" authorId="0" shapeId="0" xr:uid="{00000000-0006-0000-0100-000005000000}">
      <text>
        <r>
          <rPr>
            <sz val="9"/>
            <color indexed="81"/>
            <rFont val="Tahoma"/>
            <family val="2"/>
          </rPr>
          <t xml:space="preserve">Feasibility threshold is 2,500 gpd/acre.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Scott Durbin</author>
    <author>Kortkamp, Ken</author>
  </authors>
  <commentList>
    <comment ref="G17" authorId="0" shapeId="0" xr:uid="{00000000-0006-0000-0200-000001000000}">
      <text>
        <r>
          <rPr>
            <sz val="9"/>
            <color indexed="81"/>
            <rFont val="Tahoma"/>
            <family val="2"/>
          </rPr>
          <t xml:space="preserve">Acceptable examples of documentation include: 
1. Soil management plan with soil lab test results OR
2. Letter from the Department of Public Health. 
</t>
        </r>
      </text>
    </comment>
    <comment ref="I26" authorId="1" shapeId="0" xr:uid="{00000000-0006-0000-0200-000002000000}">
      <text>
        <r>
          <rPr>
            <sz val="8"/>
            <color indexed="81"/>
            <rFont val="Tahoma"/>
            <family val="2"/>
          </rPr>
          <t xml:space="preserve">See the requirements and map of areas where the Recycled Water Ordinance applies: http://www.sfwater.org/index.aspx?page=687. 
</t>
        </r>
      </text>
    </comment>
    <comment ref="D33" authorId="0" shapeId="0" xr:uid="{00000000-0006-0000-0200-000003000000}">
      <text>
        <r>
          <rPr>
            <sz val="9"/>
            <color indexed="81"/>
            <rFont val="Tahoma"/>
            <family val="2"/>
          </rPr>
          <t xml:space="preserve">Feasibility threshold is 2,500 gpd/acre.
</t>
        </r>
      </text>
    </comment>
    <comment ref="D37" authorId="0" shapeId="0" xr:uid="{00000000-0006-0000-0200-000004000000}">
      <text>
        <r>
          <rPr>
            <sz val="9"/>
            <color indexed="81"/>
            <rFont val="Tahoma"/>
            <family val="2"/>
          </rPr>
          <t xml:space="preserve">10,000 - 9,000 - 300 = 700 sf
</t>
        </r>
      </text>
    </comment>
    <comment ref="D38" authorId="0" shapeId="0" xr:uid="{00000000-0006-0000-0200-000005000000}">
      <text>
        <r>
          <rPr>
            <sz val="9"/>
            <color indexed="81"/>
            <rFont val="Tahoma"/>
            <family val="2"/>
          </rPr>
          <t>700/10,000 = 7%</t>
        </r>
      </text>
    </comment>
    <comment ref="D39" authorId="0" shapeId="0" xr:uid="{00000000-0006-0000-0200-000006000000}">
      <text>
        <r>
          <rPr>
            <sz val="9"/>
            <color indexed="81"/>
            <rFont val="Tahoma"/>
            <family val="2"/>
          </rPr>
          <t xml:space="preserve">From Step 2. </t>
        </r>
      </text>
    </comment>
  </commentList>
</comments>
</file>

<file path=xl/sharedStrings.xml><?xml version="1.0" encoding="utf-8"?>
<sst xmlns="http://schemas.openxmlformats.org/spreadsheetml/2006/main" count="375" uniqueCount="195">
  <si>
    <t>≤ 1</t>
  </si>
  <si>
    <t>&gt; 1 to 2</t>
  </si>
  <si>
    <t>&gt; 2 to 3</t>
  </si>
  <si>
    <t>&gt; 3 to 4</t>
  </si>
  <si>
    <t>&gt; 4 to 5</t>
  </si>
  <si>
    <t>&gt; 5 to 6</t>
  </si>
  <si>
    <t>&gt; 6 to 8</t>
  </si>
  <si>
    <t>&gt; 8 to 10</t>
  </si>
  <si>
    <t>&gt;10</t>
  </si>
  <si>
    <t>Type A Soils</t>
  </si>
  <si>
    <t>Type B Soils</t>
  </si>
  <si>
    <t>Type C Soils</t>
  </si>
  <si>
    <t>Type D Soils</t>
  </si>
  <si>
    <t>Type A</t>
  </si>
  <si>
    <t>Type B</t>
  </si>
  <si>
    <t>Type C</t>
  </si>
  <si>
    <t>Type D</t>
  </si>
  <si>
    <t>Yes</t>
  </si>
  <si>
    <t>No</t>
  </si>
  <si>
    <t>Date:</t>
  </si>
  <si>
    <t>Company:</t>
  </si>
  <si>
    <t>Project Address:</t>
    <phoneticPr fontId="10" type="noConversion"/>
  </si>
  <si>
    <t>J. Smith</t>
  </si>
  <si>
    <t>Project Name:</t>
  </si>
  <si>
    <t>Applicant's Name:</t>
  </si>
  <si>
    <t>% Impervious</t>
  </si>
  <si>
    <t>Result:</t>
  </si>
  <si>
    <t>Combined</t>
  </si>
  <si>
    <t>Separate</t>
  </si>
  <si>
    <t>Residential</t>
  </si>
  <si>
    <t>Office</t>
  </si>
  <si>
    <t>SFPUC Non-Potable Calculator</t>
  </si>
  <si>
    <t>Demand Estimates</t>
  </si>
  <si>
    <t>gpd/unit</t>
  </si>
  <si>
    <t>gpd/gsf</t>
  </si>
  <si>
    <r>
      <t>Total Project Site Area (ft</t>
    </r>
    <r>
      <rPr>
        <vertAlign val="superscript"/>
        <sz val="11"/>
        <color theme="1"/>
        <rFont val="Calibri"/>
        <family val="2"/>
      </rPr>
      <t>2</t>
    </r>
    <r>
      <rPr>
        <sz val="11"/>
        <color theme="1"/>
        <rFont val="Calibri"/>
        <family val="2"/>
      </rPr>
      <t>):</t>
    </r>
  </si>
  <si>
    <t>STEP 1 - Project Summary Information</t>
  </si>
  <si>
    <t>Subject to the Recycled Water Ord.?</t>
  </si>
  <si>
    <t>Percent of Site Available For Infiltration</t>
  </si>
  <si>
    <t>Infiltration Category</t>
  </si>
  <si>
    <t xml:space="preserve">- - - - - - - - - Street/ROW - - - - - - - - - - </t>
  </si>
  <si>
    <t>Interior Courtyard above Parking (1,000 sf)</t>
  </si>
  <si>
    <t>PICK FROM LISTS - Cells to be hidden</t>
  </si>
  <si>
    <t>To be hidden</t>
  </si>
  <si>
    <t>WORKED SITE EXAMPLE</t>
  </si>
  <si>
    <t>STEP 2 - Infiltration Restrictions</t>
  </si>
  <si>
    <t>Edit List:</t>
  </si>
  <si>
    <t>Step 2b - Enter Area of Site Impacted by the Following Restrictions</t>
  </si>
  <si>
    <t>List Backup Type for Other Limitation(s)</t>
  </si>
  <si>
    <t>List SFPUC Approved Other Limitation Type(s)</t>
  </si>
  <si>
    <t>Step 2a - Select Response Based on Majority Site Conditions</t>
  </si>
  <si>
    <t>Select</t>
  </si>
  <si>
    <t>---------&gt;</t>
  </si>
  <si>
    <t>Mixed Office/Res</t>
  </si>
  <si>
    <t>If Other, List Type</t>
  </si>
  <si>
    <t>N/A</t>
  </si>
  <si>
    <t>Project Location</t>
  </si>
  <si>
    <r>
      <t>Est. Area Available for Infiltration (ft</t>
    </r>
    <r>
      <rPr>
        <b/>
        <vertAlign val="superscript"/>
        <sz val="11"/>
        <color theme="1"/>
        <rFont val="Calibri"/>
        <family val="2"/>
      </rPr>
      <t>2</t>
    </r>
    <r>
      <rPr>
        <b/>
        <sz val="11"/>
        <color theme="1"/>
        <rFont val="Calibri"/>
        <family val="2"/>
      </rPr>
      <t>):</t>
    </r>
  </si>
  <si>
    <t>Blanks</t>
  </si>
  <si>
    <t>2-yr, 24 hr Runoff Volume</t>
  </si>
  <si>
    <t xml:space="preserve">2-yr, 24 hr Peak Flow </t>
  </si>
  <si>
    <t>Target % Reduction</t>
  </si>
  <si>
    <t>Performance Requirement Parameter</t>
  </si>
  <si>
    <t>INDEX</t>
  </si>
  <si>
    <t>Column Index:</t>
  </si>
  <si>
    <t>Example</t>
  </si>
  <si>
    <t>1 Main St</t>
  </si>
  <si>
    <t>Site Plan - Conceptual w/ Property Line</t>
  </si>
  <si>
    <t>Design Inc.</t>
  </si>
  <si>
    <t>Required Backup</t>
  </si>
  <si>
    <t>Geotechnical Report, Boring Log and Map</t>
  </si>
  <si>
    <t>----------&gt;</t>
  </si>
  <si>
    <t>Documentation of Contamination</t>
  </si>
  <si>
    <t>SUMMARY OF WORKSHEETS</t>
  </si>
  <si>
    <t>LEGEND</t>
  </si>
  <si>
    <t>User Input =</t>
  </si>
  <si>
    <t xml:space="preserve">Green-shaded cells accept user-entered data.  </t>
  </si>
  <si>
    <t xml:space="preserve"> Locked Cell =</t>
  </si>
  <si>
    <t>Note/Comment =</t>
  </si>
  <si>
    <t>MODIFIED COMPLIANCE APPLICATION INSTRUCTIONS</t>
  </si>
  <si>
    <t>Calculated Value =</t>
  </si>
  <si>
    <t xml:space="preserve">Red triangles indicate that there is a comment that provides additional explanation. </t>
  </si>
  <si>
    <t>STEPS FOR COMPLETING THE "APPLICATION" WORKSHEET</t>
  </si>
  <si>
    <t>Gray-shaded cells include calculated results and are locked to prevent modification.</t>
  </si>
  <si>
    <t xml:space="preserve">White cells include instructions. Cells are locked to prevent modification.  </t>
  </si>
  <si>
    <t>Soil Type Guidance:</t>
  </si>
  <si>
    <t>See Tables 1 and 2 of the following memorandum:</t>
  </si>
  <si>
    <t xml:space="preserve">See "Soil Type Guidance" in the Reference Materials tab if additional guidance is needed.  </t>
  </si>
  <si>
    <t>Step 1 - Project Summary Information</t>
  </si>
  <si>
    <t xml:space="preserve">For "majority" infiltration feasibility constraints, it is assumed that infiltration is not feasible anywhere on site. </t>
  </si>
  <si>
    <t>Step 2 - Infiltration Restrictions</t>
  </si>
  <si>
    <t>Recycled Water Ordinance:</t>
  </si>
  <si>
    <t xml:space="preserve">• Select the hydrologic soil group of the native soils at the site based on boring logs from the Geotechnical Report. </t>
  </si>
  <si>
    <t>Project Narrative</t>
  </si>
  <si>
    <t>NP Demand/DMA (gpd/acre):</t>
  </si>
  <si>
    <r>
      <t xml:space="preserve">Example: </t>
    </r>
    <r>
      <rPr>
        <sz val="11"/>
        <color theme="1"/>
        <rFont val="Calibri"/>
        <family val="2"/>
      </rPr>
      <t xml:space="preserve">A worked example is provided to give the user additional guidance on how the application works. </t>
    </r>
  </si>
  <si>
    <r>
      <t xml:space="preserve">Reference Materials: </t>
    </r>
    <r>
      <rPr>
        <sz val="11"/>
        <color theme="1"/>
        <rFont val="Calibri"/>
        <family val="2"/>
      </rPr>
      <t>This worksheet is for informational purposes only.  It provides links to additional guidance materials.</t>
    </r>
  </si>
  <si>
    <r>
      <t>Project EXISTING Impervious Area (ft</t>
    </r>
    <r>
      <rPr>
        <vertAlign val="superscript"/>
        <sz val="11"/>
        <color theme="1"/>
        <rFont val="Calibri"/>
        <family val="2"/>
      </rPr>
      <t>2</t>
    </r>
    <r>
      <rPr>
        <sz val="11"/>
        <color theme="1"/>
        <rFont val="Calibri"/>
        <family val="2"/>
      </rPr>
      <t>):</t>
    </r>
  </si>
  <si>
    <t xml:space="preserve">-----&gt;   </t>
  </si>
  <si>
    <t>Recycled Water Use Regulations:</t>
  </si>
  <si>
    <t xml:space="preserve">REFERENCE MATERIALS  </t>
  </si>
  <si>
    <t>SFPUC Memo regarding Implementation of Recycled Water Use Regulations </t>
  </si>
  <si>
    <t>If Different Documentation Provided, List</t>
  </si>
  <si>
    <t>(Link)</t>
  </si>
  <si>
    <t>Link to Recycled Water Ordinance Information and Map</t>
  </si>
  <si>
    <t>(Link to Map)</t>
  </si>
  <si>
    <t>Soil Type:</t>
  </si>
  <si>
    <t xml:space="preserve">Depth to Bedrock &lt; 4ft: </t>
  </si>
  <si>
    <t>Depth to Groundwater &lt; 4ft:</t>
  </si>
  <si>
    <t>Contaminated Soil:</t>
  </si>
  <si>
    <r>
      <t>Building/Foundation Footprint (ft</t>
    </r>
    <r>
      <rPr>
        <vertAlign val="superscript"/>
        <sz val="11"/>
        <color theme="1"/>
        <rFont val="Calibri"/>
        <family val="2"/>
      </rPr>
      <t>2</t>
    </r>
    <r>
      <rPr>
        <sz val="11"/>
        <color theme="1"/>
        <rFont val="Calibri"/>
        <family val="2"/>
      </rPr>
      <t>):</t>
    </r>
  </si>
  <si>
    <r>
      <t>Site Area with Other Limitations  (ft</t>
    </r>
    <r>
      <rPr>
        <vertAlign val="superscript"/>
        <sz val="11"/>
        <color rgb="FF000000"/>
        <rFont val="Calibri"/>
        <family val="2"/>
      </rPr>
      <t>2</t>
    </r>
    <r>
      <rPr>
        <sz val="11"/>
        <color rgb="FF000000"/>
        <rFont val="Calibri"/>
        <family val="2"/>
      </rPr>
      <t>):</t>
    </r>
  </si>
  <si>
    <t>Project Type:</t>
  </si>
  <si>
    <t># of Residential Units:</t>
  </si>
  <si>
    <t>Est. Non-Potable Demand (gpd):</t>
  </si>
  <si>
    <t>User Entered Non-Potable Demand (gpd):</t>
  </si>
  <si>
    <t>Area Available for Infiltration:</t>
  </si>
  <si>
    <t>% of Site Available for Infiltration:</t>
  </si>
  <si>
    <t>STEP 3 - Rainwater Harvesting (RWH) Feasibility</t>
  </si>
  <si>
    <t xml:space="preserve"> 
</t>
  </si>
  <si>
    <t>Building Roof Area (8,000 sf)</t>
  </si>
  <si>
    <t>Setback from Adjacent Foundation (300 sf)</t>
  </si>
  <si>
    <t>Vegetated 
(200 sf)</t>
  </si>
  <si>
    <t>Ground Hardscape 
(300 sf)</t>
  </si>
  <si>
    <t xml:space="preserve">Non-Potable and Recycled Water Ordinance Guidance Available on the SFPUC Website </t>
  </si>
  <si>
    <t>Stormwater Control Plan:</t>
  </si>
  <si>
    <t>See "Stormwater Control Plan" section on the linked webpage for additional SCP guidance:</t>
  </si>
  <si>
    <t>Non-Potable Calculator:</t>
  </si>
  <si>
    <t xml:space="preserve">Links to "single-site calculator" and "district-scale calculator" provided at page linked below: </t>
  </si>
  <si>
    <t>Below is the link to download the memorandum clarifying the recycled water use regulations:</t>
  </si>
  <si>
    <t>See description of requirements and map showing areas where recycled water ordinance applies:</t>
  </si>
  <si>
    <t>APPLICATION</t>
  </si>
  <si>
    <t>STEP 1 - Project Summary Information (EXAMPLE)</t>
  </si>
  <si>
    <t>STEP 2 - Infiltration Restrictions (EXAMPLE)</t>
  </si>
  <si>
    <t>STEP 3 - Rainwater Harvesting Feasibility (EXAMPLE)</t>
  </si>
  <si>
    <r>
      <t>Area Available for Infiltration (ft</t>
    </r>
    <r>
      <rPr>
        <vertAlign val="superscript"/>
        <sz val="11"/>
        <color theme="1"/>
        <rFont val="Calibri"/>
        <family val="2"/>
      </rPr>
      <t>2</t>
    </r>
    <r>
      <rPr>
        <sz val="11"/>
        <color theme="1"/>
        <rFont val="Calibri"/>
        <family val="2"/>
      </rPr>
      <t>):</t>
    </r>
  </si>
  <si>
    <t>Setback from Adjacent Foundation</t>
  </si>
  <si>
    <t>Step 3 - Rainwater Harvesting (RWH) Feasibility</t>
  </si>
  <si>
    <t>WORKED EXAMPLE - Site Layout</t>
  </si>
  <si>
    <t>STEP 1 RECAP:</t>
  </si>
  <si>
    <t>STEP 2 RECAP:</t>
  </si>
  <si>
    <t xml:space="preserve">Based on geotechnical investigations, the project team knows that there are poor soils at the site (soils are Type D).  </t>
  </si>
  <si>
    <t>STEP 3 RECAP:</t>
  </si>
  <si>
    <t>STEP 4 RECAP:</t>
  </si>
  <si>
    <t>• Area INFEASIBLE for Infiltration: Building Roof Area + Courtyard + Adjacent Foundation Setback = 9,300 sf.</t>
  </si>
  <si>
    <t>• Area FEASIBLE for Infiltration: Vegetated + Ground Hardscape = 700 sf.</t>
  </si>
  <si>
    <t>• Percent of Site Area Feasible for Infiltration = 700/10,000 = 7%</t>
  </si>
  <si>
    <t>• Peak Flow Reduction Target: 35%</t>
  </si>
  <si>
    <t>• Volume Reduction Target: 15%</t>
  </si>
  <si>
    <t xml:space="preserve">The only infiltration restrictions at the 10,000 sf site are the proposed building footprint (includes the roof area and the internal courtyard above subsurface parking) and the setback from the adjacent site's building foundation. </t>
  </si>
  <si>
    <t>&lt;------------------------------------------------------ 200 ft --------------------------------------------------------------&gt;</t>
  </si>
  <si>
    <t>&lt;-------------------------- 50 ft --------------------------&gt;</t>
  </si>
  <si>
    <t xml:space="preserve">• Enter the disturbed project area, excluding sidewalk area in the right of way. For example, the area of a lotline project site would be equal to the parcel area. </t>
  </si>
  <si>
    <t xml:space="preserve">• Projects not subject to the RWO can skip to Step 4. </t>
  </si>
  <si>
    <t>In the Combined Sewer System Area?</t>
  </si>
  <si>
    <t>Retail</t>
  </si>
  <si>
    <t>Mixed Res/Off/Retail</t>
  </si>
  <si>
    <r>
      <t>Office/Retail Gross Square Footage (ft</t>
    </r>
    <r>
      <rPr>
        <vertAlign val="superscript"/>
        <sz val="11"/>
        <color theme="1"/>
        <rFont val="Calibri"/>
        <family val="2"/>
      </rPr>
      <t>2</t>
    </r>
    <r>
      <rPr>
        <sz val="11"/>
        <color theme="1"/>
        <rFont val="Calibri"/>
        <family val="2"/>
      </rPr>
      <t>):</t>
    </r>
  </si>
  <si>
    <t>Other</t>
  </si>
  <si>
    <t xml:space="preserve">• This worksheet provides instructions on how to use the Modified Compliance Application (Application). </t>
  </si>
  <si>
    <r>
      <t>• Select "</t>
    </r>
    <r>
      <rPr>
        <b/>
        <sz val="11"/>
        <color indexed="8"/>
        <rFont val="Calibri"/>
        <family val="2"/>
      </rPr>
      <t>Yes</t>
    </r>
    <r>
      <rPr>
        <sz val="11"/>
        <color indexed="8"/>
        <rFont val="Calibri"/>
        <family val="2"/>
      </rPr>
      <t>" if the majority of the site is subject to the infiltration constraint listed; otherwise, enter "</t>
    </r>
    <r>
      <rPr>
        <b/>
        <sz val="11"/>
        <color indexed="8"/>
        <rFont val="Calibri"/>
        <family val="2"/>
      </rPr>
      <t>No</t>
    </r>
    <r>
      <rPr>
        <sz val="11"/>
        <color indexed="8"/>
        <rFont val="Calibri"/>
        <family val="2"/>
      </rPr>
      <t xml:space="preserve">."  Step 2b provides an opportunity to quantify smaller portions of the site impacted by infiltration constraints. </t>
    </r>
  </si>
  <si>
    <t xml:space="preserve">• The non-potable demand for residential and office projects will be estimated automatically.  For other project types, use the SFPUC Non-Potable Calculator to estimate demand. The link to the calculator is below. If another calculator is used, list and provide as part of the Application.   </t>
  </si>
  <si>
    <t>Required Supporting Materials</t>
  </si>
  <si>
    <t>To confirm the infiltration constraints, provide the "Required Supporting Materials" listed along with the Application.</t>
  </si>
  <si>
    <t>• Enter the proposed building/foundation footprint of the project site (including basements).  It is presumed that infiltration BMPs are not feasible in this portion of the site.  Provide the site plan as noted in the Application.</t>
  </si>
  <si>
    <t xml:space="preserve">• Modified compliance decreases the volume reduction requirement (i.e., the retention requirement) for constrained sites with low infiltration and low rainwater harvesting potential. If the volume reduction requirement is decreased, the site's peak rate reduction requirement is increased by a 1:1 ratio. For example, if the volume reduction requirement is decreased from 25% to 20%, the required peak flow reduction increases from 25% to 30%.  </t>
  </si>
  <si>
    <t xml:space="preserve">• Enter the project name, address, and indicate if the project is located in the combined sewer system area (CSS).  Projects located in the separate sewer areas are not eligible for modified compliance. </t>
  </si>
  <si>
    <t>Step 4 - Modified Requirements</t>
  </si>
  <si>
    <r>
      <t xml:space="preserve">• Step 4 summarizes the information needed to determine the modified CSS performance requirements at the project site. This step </t>
    </r>
    <r>
      <rPr>
        <b/>
        <sz val="11"/>
        <color indexed="8"/>
        <rFont val="Calibri"/>
        <family val="2"/>
      </rPr>
      <t>DOES NOT</t>
    </r>
    <r>
      <rPr>
        <sz val="11"/>
        <color indexed="8"/>
        <rFont val="Calibri"/>
        <family val="2"/>
      </rPr>
      <t xml:space="preserve"> require user input. </t>
    </r>
  </si>
  <si>
    <t xml:space="preserve">STEP 4 - Modified Requirements </t>
  </si>
  <si>
    <t>Table 1 - Modified % Volume Reduction Based on Site Constraints</t>
  </si>
  <si>
    <t>STEP 4 - Modified Requirements (EXAMPLE)</t>
  </si>
  <si>
    <t>Table 1 - Modified Volume % Reductions Based on Site Constraints</t>
  </si>
  <si>
    <t xml:space="preserve">The project is in the combined sewer area and the existing conditions are greater than 50% impervious.  Therefore, this site type maybe eligible for modified compliance.  Steps 2 and 3 will assess the extent of the retention constraints at the site (i.e., infiltration and RWH constraints) to determine whether the volume reduction target can be reduced (given in Step 4). </t>
  </si>
  <si>
    <t xml:space="preserve">Based on the retention constraints at the site ( 7% of site area available for infiltration and Type D soils), the project is eligible for a modified volume percent reduction target of 15%.  See Table 1.    </t>
  </si>
  <si>
    <r>
      <rPr>
        <sz val="11"/>
        <color theme="1"/>
        <rFont val="Calibri"/>
        <family val="2"/>
        <scheme val="minor"/>
      </rPr>
      <t xml:space="preserve">Because the  volume reduction target is </t>
    </r>
    <r>
      <rPr>
        <b/>
        <sz val="11"/>
        <color theme="1"/>
        <rFont val="Calibri"/>
        <family val="2"/>
        <scheme val="minor"/>
      </rPr>
      <t>decreased 10 percentage points</t>
    </r>
    <r>
      <rPr>
        <sz val="11"/>
        <color theme="1"/>
        <rFont val="Calibri"/>
        <family val="2"/>
        <scheme val="minor"/>
      </rPr>
      <t xml:space="preserve"> from 25% to 15%, the peak flow reduction target for the site is correspondingly </t>
    </r>
    <r>
      <rPr>
        <b/>
        <sz val="11"/>
        <color theme="1"/>
        <rFont val="Calibri"/>
        <family val="2"/>
        <scheme val="minor"/>
      </rPr>
      <t>increased 10 percentage points</t>
    </r>
    <r>
      <rPr>
        <sz val="11"/>
        <color theme="1"/>
        <rFont val="Calibri"/>
        <family val="2"/>
        <scheme val="minor"/>
      </rPr>
      <t xml:space="preserve"> from 25% to 35%.  Thus, the performance targets for the site are:</t>
    </r>
  </si>
  <si>
    <t xml:space="preserve">The project is in an area of the City that is not subject to the Recycled Water Ordinance. Therefore, it can skip the rainwater feasibility assessment and move to Step 4. </t>
  </si>
  <si>
    <t xml:space="preserve">•  Table 1 displays the minimum volume reduction requirements for a given soil type and percent area available for infiltration. A constrained project will be allowed to decrease the standard volume reduction performance requirements (retention) to the applicable reduction percentage provided in Table 1. When volume reduction requirements are decreased, peak rate reduction must be increased at a 1:1 ratio. For example, if the minimum volume reduction requirement is decreased from 25% to 20% based on the site constraints entered, the required peak flow reduction increases from 25% to 30%.  The modified requirements for a project are given in the table outlined in blue based on the site conditions entered into the Application. </t>
  </si>
  <si>
    <r>
      <rPr>
        <b/>
        <sz val="11"/>
        <color theme="1"/>
        <rFont val="Calibri"/>
        <family val="2"/>
      </rPr>
      <t>Application:</t>
    </r>
    <r>
      <rPr>
        <sz val="11"/>
        <color indexed="18"/>
        <rFont val="Calibri"/>
        <family val="2"/>
      </rPr>
      <t xml:space="preserve"> </t>
    </r>
    <r>
      <rPr>
        <sz val="11"/>
        <rFont val="Calibri"/>
        <family val="2"/>
      </rPr>
      <t xml:space="preserve">The user enters the site data requested to determine whether the project is eligible for modified compliance. If it is, the application will calculate the modified peak flow and volume reduction targets applicable for the site. </t>
    </r>
  </si>
  <si>
    <t>Download the SFPUC Non-Potable Calculator</t>
  </si>
  <si>
    <t xml:space="preserve">• The SFPUC uses completed Applications to determine whether a given project qualifies for modified on-site stormwater management requirements. </t>
  </si>
  <si>
    <t>Step 2b - Enter Area of Site Impacted by Infiltration Restrictions</t>
  </si>
  <si>
    <t xml:space="preserve">• Enter dominant project type (e.g., residential, office, or mixed use), the number of residential units for the project, and the gross square footage of office or retail space.  </t>
  </si>
  <si>
    <t xml:space="preserve">• The modified peak flow and volume reduction requirements are given in the table outlined in blue.  </t>
  </si>
  <si>
    <t xml:space="preserve">• Indicate whether the project is subject to the Recycled Water Ordinance (RWO).  Projects located in the designated recycled water use areas that meet the ordinance thresholds (e.g., have a gross square footage of 40,000 sf or more) must provide a dual-plumbing system for the following uses: irrigation, flushing toilets and urinals, and commercial or industrial cooling. See the SFPUC website link below for more information. </t>
  </si>
  <si>
    <t xml:space="preserve">• Modified compliance is only applicable to projects in the combined sewer system (CSS) area that are subject to the Stormwater Management Requirements (SMR). </t>
  </si>
  <si>
    <t>• Enter the existing impervious area at the project site, excluding sidewalk area in the right- of- way.  Only sites whose existing project area is greater than 50% impervious are eligible for modified compliance.</t>
  </si>
  <si>
    <t>• Enter the area of the project site with additional infiltration limitations.  Also list the limitation type and backup provided.  Limitations may include: setbacks from foundations at adjacent sites, excessively steep slopes, and groundwater/bedrock/contamination covering a minority of the site.  See the introduction to the SDG BMP Fact Sheets for more detailed information (http://sfwater.org/smr).</t>
  </si>
  <si>
    <t>"Combined Sewer System (CSS) and Municipal Separate Storm Sewer System (MS4) BMP Sizing Calculators: Calculation Approach using the Santa Barbara Urban Hydrograph Method" (May 2016).</t>
  </si>
  <si>
    <t>(http://sfwater.org/smr)</t>
  </si>
  <si>
    <t>See links on the following website for additional SMR materials:</t>
  </si>
  <si>
    <t xml:space="preserve">Stormwater Guidance Available on the SFPUC Website </t>
  </si>
  <si>
    <t>Stormwater Management Requirements and Design Guidelines:</t>
  </si>
  <si>
    <t>https://sfpuc.org/construction-contracts/design-guidelines-standards/recycled-water-use</t>
  </si>
  <si>
    <t>https://sfpuc.org/construction-contracts/design-guidelines-standards/onsite-water-reuse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</si>
</sst>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0.0%"/>
  </numFmts>
  <fonts count="7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sz val="12"/>
      <color theme="1"/>
      <name val="Calibri"/>
      <family val="2"/>
      <scheme val="minor"/>
    </font>
    <font>
      <b/>
      <sz val="10"/>
      <color rgb="FF000000"/>
      <name val="Calibri"/>
      <family val="2"/>
    </font>
    <font>
      <i/>
      <sz val="11"/>
      <color indexed="8"/>
      <name val="Calibri"/>
      <family val="2"/>
    </font>
    <font>
      <b/>
      <sz val="9"/>
      <color indexed="81"/>
      <name val="Tahoma"/>
      <family val="2"/>
    </font>
    <font>
      <sz val="9"/>
      <color indexed="81"/>
      <name val="Tahoma"/>
      <family val="2"/>
    </font>
    <font>
      <b/>
      <sz val="11"/>
      <color rgb="FF000000"/>
      <name val="Calibri"/>
      <family val="2"/>
    </font>
    <font>
      <sz val="11"/>
      <color rgb="FF000000"/>
      <name val="Calibri"/>
      <family val="2"/>
    </font>
    <font>
      <vertAlign val="superscript"/>
      <sz val="11"/>
      <color theme="1"/>
      <name val="Calibri"/>
      <family val="2"/>
    </font>
    <font>
      <i/>
      <sz val="11"/>
      <color theme="1"/>
      <name val="Calibri"/>
      <family val="2"/>
    </font>
    <font>
      <i/>
      <sz val="11"/>
      <color rgb="FFFF0000"/>
      <name val="Calibri"/>
      <family val="2"/>
    </font>
    <font>
      <sz val="11"/>
      <color theme="1"/>
      <name val="Calibri"/>
      <family val="2"/>
    </font>
    <font>
      <b/>
      <sz val="11"/>
      <color theme="1"/>
      <name val="Calibri"/>
      <family val="2"/>
    </font>
    <font>
      <b/>
      <sz val="11"/>
      <color indexed="18"/>
      <name val="Calibri"/>
      <family val="2"/>
    </font>
    <font>
      <i/>
      <sz val="12"/>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theme="2" tint="-0.749992370372631"/>
      <name val="Calibri"/>
      <family val="2"/>
    </font>
    <font>
      <sz val="10"/>
      <color theme="2" tint="-0.499984740745262"/>
      <name val="Calibri"/>
      <family val="2"/>
    </font>
    <font>
      <sz val="10"/>
      <color theme="2" tint="-0.249977111117893"/>
      <name val="Calibri"/>
      <family val="2"/>
    </font>
    <font>
      <sz val="11"/>
      <color theme="2" tint="-0.749961851863155"/>
      <name val="Calibri"/>
      <family val="2"/>
    </font>
    <font>
      <b/>
      <i/>
      <u/>
      <sz val="12"/>
      <color theme="1"/>
      <name val="Calibri"/>
      <family val="2"/>
      <scheme val="minor"/>
    </font>
    <font>
      <b/>
      <sz val="10"/>
      <color theme="2" tint="-0.89999084444715716"/>
      <name val="Calibri"/>
      <family val="2"/>
    </font>
    <font>
      <sz val="12"/>
      <color theme="1"/>
      <name val="Calibri"/>
      <family val="2"/>
    </font>
    <font>
      <b/>
      <sz val="11"/>
      <name val="Calibri"/>
      <family val="2"/>
    </font>
    <font>
      <vertAlign val="superscript"/>
      <sz val="11"/>
      <color rgb="FF000000"/>
      <name val="Calibri"/>
      <family val="2"/>
    </font>
    <font>
      <b/>
      <vertAlign val="superscript"/>
      <sz val="11"/>
      <color theme="1"/>
      <name val="Calibri"/>
      <family val="2"/>
    </font>
    <font>
      <u/>
      <sz val="12"/>
      <color theme="1"/>
      <name val="Calibri"/>
      <family val="2"/>
      <scheme val="minor"/>
    </font>
    <font>
      <i/>
      <sz val="11"/>
      <color rgb="FFFF0000"/>
      <name val="Calibri"/>
      <family val="2"/>
      <scheme val="minor"/>
    </font>
    <font>
      <sz val="8"/>
      <color indexed="81"/>
      <name val="Tahoma"/>
      <family val="2"/>
    </font>
    <font>
      <b/>
      <sz val="11"/>
      <color theme="2" tint="-0.89999084444715716"/>
      <name val="Calibri"/>
      <family val="2"/>
    </font>
    <font>
      <b/>
      <sz val="11"/>
      <color indexed="8"/>
      <name val="Calibri"/>
      <family val="2"/>
    </font>
    <font>
      <sz val="11"/>
      <color indexed="8"/>
      <name val="Calibri"/>
      <family val="2"/>
    </font>
    <font>
      <sz val="11"/>
      <name val="Calibri"/>
      <family val="2"/>
    </font>
    <font>
      <sz val="11"/>
      <color indexed="18"/>
      <name val="Calibri"/>
      <family val="2"/>
    </font>
    <font>
      <b/>
      <sz val="11"/>
      <color rgb="FF0070C0"/>
      <name val="Calibri"/>
      <family val="2"/>
    </font>
    <font>
      <b/>
      <sz val="11"/>
      <color theme="2" tint="-0.749961851863155"/>
      <name val="Calibri"/>
      <family val="2"/>
    </font>
    <font>
      <b/>
      <sz val="11"/>
      <color theme="2" tint="-0.749992370372631"/>
      <name val="Calibri"/>
      <family val="2"/>
    </font>
    <font>
      <b/>
      <sz val="11"/>
      <color theme="2" tint="-0.499984740745262"/>
      <name val="Calibri"/>
      <family val="2"/>
    </font>
    <font>
      <b/>
      <sz val="11"/>
      <color theme="0"/>
      <name val="Calibri"/>
      <family val="2"/>
      <scheme val="minor"/>
    </font>
    <font>
      <sz val="11"/>
      <color theme="0"/>
      <name val="Calibri"/>
      <family val="2"/>
      <scheme val="minor"/>
    </font>
    <font>
      <b/>
      <sz val="11"/>
      <color theme="0"/>
      <name val="Calibri"/>
      <family val="2"/>
    </font>
    <font>
      <sz val="12"/>
      <color theme="0"/>
      <name val="Calibri"/>
      <family val="2"/>
      <scheme val="minor"/>
    </font>
    <font>
      <sz val="11"/>
      <color theme="0"/>
      <name val="Calibri"/>
      <family val="2"/>
    </font>
    <font>
      <i/>
      <sz val="11"/>
      <color theme="0"/>
      <name val="Calibri"/>
      <family val="2"/>
    </font>
    <font>
      <sz val="11"/>
      <color rgb="FF0070C0"/>
      <name val="Calibri"/>
      <family val="2"/>
    </font>
    <font>
      <u/>
      <sz val="11"/>
      <color theme="10"/>
      <name val="Calibri"/>
      <family val="2"/>
      <scheme val="minor"/>
    </font>
    <font>
      <b/>
      <sz val="14"/>
      <color rgb="FF0070C0"/>
      <name val="Calibri"/>
      <family val="2"/>
      <scheme val="minor"/>
    </font>
    <font>
      <b/>
      <strike/>
      <sz val="10"/>
      <color rgb="FF000000"/>
      <name val="Calibri"/>
      <family val="2"/>
    </font>
    <font>
      <strike/>
      <sz val="11"/>
      <color theme="1"/>
      <name val="Calibri"/>
      <family val="2"/>
      <scheme val="minor"/>
    </font>
    <font>
      <b/>
      <strike/>
      <sz val="10"/>
      <color theme="2" tint="-0.89999084444715716"/>
      <name val="Calibri"/>
      <family val="2"/>
    </font>
    <font>
      <b/>
      <strike/>
      <sz val="11"/>
      <color rgb="FF000000"/>
      <name val="Calibri"/>
      <family val="2"/>
    </font>
    <font>
      <sz val="12"/>
      <name val="Calibri"/>
      <family val="2"/>
      <scheme val="minor"/>
    </font>
    <font>
      <b/>
      <sz val="14"/>
      <color theme="0"/>
      <name val="Calibri"/>
      <family val="2"/>
      <scheme val="minor"/>
    </font>
    <font>
      <sz val="10"/>
      <color theme="0"/>
      <name val="Calibri"/>
      <family val="2"/>
      <scheme val="minor"/>
    </font>
    <font>
      <sz val="10"/>
      <name val="Calibri"/>
      <family val="2"/>
      <scheme val="minor"/>
    </font>
    <font>
      <b/>
      <sz val="10"/>
      <color rgb="FF000000"/>
      <name val="Calibri"/>
      <family val="2"/>
      <scheme val="minor"/>
    </font>
    <font>
      <b/>
      <sz val="10"/>
      <color rgb="FFFF0000"/>
      <name val="Calibri"/>
      <family val="2"/>
      <scheme val="minor"/>
    </font>
    <font>
      <b/>
      <sz val="14"/>
      <color theme="0"/>
      <name val="Calibri"/>
      <family val="2"/>
    </font>
    <font>
      <sz val="10"/>
      <color rgb="FFFF0000"/>
      <name val="Calibri"/>
      <family val="2"/>
      <scheme val="minor"/>
    </font>
    <font>
      <b/>
      <u/>
      <sz val="10"/>
      <color theme="1"/>
      <name val="Calibri"/>
      <family val="2"/>
      <scheme val="minor"/>
    </font>
    <font>
      <b/>
      <sz val="11"/>
      <color theme="2" tint="-0.249977111117893"/>
      <name val="Calibri"/>
      <family val="2"/>
    </font>
    <font>
      <u/>
      <sz val="9"/>
      <color theme="10"/>
      <name val="Calibri"/>
      <family val="2"/>
      <scheme val="minor"/>
    </font>
  </fonts>
  <fills count="1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indexed="22"/>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0.249977111117893"/>
        <bgColor indexed="64"/>
      </patternFill>
    </fill>
    <fill>
      <patternFill patternType="lightUp">
        <fgColor theme="0" tint="-0.34998626667073579"/>
        <bgColor theme="6" tint="0.59999389629810485"/>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64"/>
      </right>
      <top/>
      <bottom style="medium">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ck">
        <color rgb="FF0070C0"/>
      </right>
      <top style="thin">
        <color theme="1"/>
      </top>
      <bottom style="thin">
        <color theme="1"/>
      </bottom>
      <diagonal/>
    </border>
    <border>
      <left style="thin">
        <color theme="1"/>
      </left>
      <right style="thick">
        <color rgb="FF0070C0"/>
      </right>
      <top style="thin">
        <color theme="1"/>
      </top>
      <bottom style="thick">
        <color rgb="FF0070C0"/>
      </bottom>
      <diagonal/>
    </border>
    <border>
      <left style="thick">
        <color rgb="FF0070C0"/>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ck">
        <color rgb="FF0070C0"/>
      </right>
      <top/>
      <bottom style="thin">
        <color theme="1"/>
      </bottom>
      <diagonal/>
    </border>
    <border>
      <left style="thick">
        <color rgb="FF0070C0"/>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rgb="FF0070C0"/>
      </left>
      <right/>
      <top style="thin">
        <color theme="1"/>
      </top>
      <bottom style="thick">
        <color rgb="FF0070C0"/>
      </bottom>
      <diagonal/>
    </border>
    <border>
      <left/>
      <right/>
      <top style="thin">
        <color theme="1"/>
      </top>
      <bottom style="thick">
        <color rgb="FF0070C0"/>
      </bottom>
      <diagonal/>
    </border>
    <border>
      <left/>
      <right style="thin">
        <color theme="1"/>
      </right>
      <top style="thin">
        <color theme="1"/>
      </top>
      <bottom style="thick">
        <color rgb="FF0070C0"/>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rgb="FF0070C0"/>
      </left>
      <right/>
      <top/>
      <bottom/>
      <diagonal/>
    </border>
    <border>
      <left/>
      <right style="thin">
        <color theme="1"/>
      </right>
      <top/>
      <bottom/>
      <diagonal/>
    </border>
    <border>
      <left style="thin">
        <color theme="1"/>
      </left>
      <right style="thick">
        <color rgb="FF0070C0"/>
      </right>
      <top/>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10">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417">
    <xf numFmtId="0" fontId="0" fillId="0" borderId="0" xfId="0"/>
    <xf numFmtId="0" fontId="0" fillId="0" borderId="0" xfId="0" applyBorder="1"/>
    <xf numFmtId="0" fontId="0" fillId="0" borderId="0" xfId="0" applyFill="1"/>
    <xf numFmtId="0" fontId="0" fillId="6" borderId="0" xfId="0" applyFill="1"/>
    <xf numFmtId="0" fontId="0" fillId="7" borderId="2" xfId="0" applyFill="1" applyBorder="1"/>
    <xf numFmtId="0" fontId="8" fillId="7" borderId="4" xfId="0" applyFont="1" applyFill="1" applyBorder="1"/>
    <xf numFmtId="0" fontId="0" fillId="7" borderId="0" xfId="0" applyFill="1" applyBorder="1"/>
    <xf numFmtId="0" fontId="0" fillId="7" borderId="5" xfId="0" applyFill="1" applyBorder="1"/>
    <xf numFmtId="0" fontId="0" fillId="7" borderId="4" xfId="0" applyFill="1" applyBorder="1"/>
    <xf numFmtId="0" fontId="13" fillId="7" borderId="4" xfId="0" applyFont="1" applyFill="1" applyBorder="1"/>
    <xf numFmtId="2" fontId="0" fillId="7" borderId="0" xfId="0" applyNumberFormat="1" applyFill="1" applyBorder="1"/>
    <xf numFmtId="0" fontId="22" fillId="6" borderId="0" xfId="0" applyFont="1" applyFill="1" applyAlignment="1">
      <alignment horizontal="right"/>
    </xf>
    <xf numFmtId="0" fontId="24" fillId="6" borderId="0" xfId="0" applyFont="1" applyFill="1"/>
    <xf numFmtId="0" fontId="20" fillId="6" borderId="0" xfId="0" applyFont="1" applyFill="1"/>
    <xf numFmtId="0" fontId="25" fillId="6" borderId="0" xfId="0" applyFont="1" applyFill="1"/>
    <xf numFmtId="0" fontId="24" fillId="6" borderId="0" xfId="0" applyFont="1" applyFill="1" applyBorder="1"/>
    <xf numFmtId="0" fontId="24" fillId="6" borderId="0" xfId="0" applyFont="1" applyFill="1" applyAlignment="1">
      <alignment horizontal="left"/>
    </xf>
    <xf numFmtId="0" fontId="24" fillId="6" borderId="0" xfId="0" applyFont="1" applyFill="1" applyAlignment="1">
      <alignment horizontal="left" wrapText="1"/>
    </xf>
    <xf numFmtId="0" fontId="8" fillId="6" borderId="0" xfId="0" applyFont="1" applyFill="1" applyAlignment="1">
      <alignment horizontal="right"/>
    </xf>
    <xf numFmtId="0" fontId="14" fillId="7" borderId="4" xfId="0" applyFont="1" applyFill="1" applyBorder="1"/>
    <xf numFmtId="0" fontId="0" fillId="7" borderId="0" xfId="0" applyFill="1"/>
    <xf numFmtId="0" fontId="0" fillId="7" borderId="4" xfId="0" applyFill="1" applyBorder="1" applyAlignment="1">
      <alignment shrinkToFit="1"/>
    </xf>
    <xf numFmtId="0" fontId="0" fillId="7" borderId="0" xfId="0" applyFill="1" applyBorder="1" applyAlignment="1">
      <alignment shrinkToFit="1"/>
    </xf>
    <xf numFmtId="0" fontId="0" fillId="7" borderId="5" xfId="0" applyFill="1" applyBorder="1" applyAlignment="1">
      <alignment shrinkToFit="1"/>
    </xf>
    <xf numFmtId="0" fontId="27" fillId="7" borderId="4" xfId="0" applyFont="1" applyFill="1" applyBorder="1" applyAlignment="1">
      <alignment shrinkToFit="1"/>
    </xf>
    <xf numFmtId="0" fontId="0" fillId="7" borderId="0" xfId="0" applyFill="1" applyBorder="1" applyAlignment="1"/>
    <xf numFmtId="0" fontId="29" fillId="0" borderId="0" xfId="0" applyFont="1"/>
    <xf numFmtId="0" fontId="0" fillId="6" borderId="0" xfId="0" applyFill="1" applyBorder="1"/>
    <xf numFmtId="0" fontId="0" fillId="9" borderId="0" xfId="0" applyFill="1"/>
    <xf numFmtId="0" fontId="29" fillId="6" borderId="0" xfId="0" applyFont="1" applyFill="1"/>
    <xf numFmtId="0" fontId="20" fillId="4" borderId="9" xfId="0" applyFont="1" applyFill="1" applyBorder="1" applyAlignment="1">
      <alignment vertical="center"/>
    </xf>
    <xf numFmtId="0" fontId="20" fillId="0" borderId="9" xfId="0" applyFont="1" applyFill="1" applyBorder="1" applyAlignment="1">
      <alignment horizontal="center" vertical="center"/>
    </xf>
    <xf numFmtId="0" fontId="31" fillId="0" borderId="9" xfId="0" applyFont="1" applyFill="1" applyBorder="1" applyAlignment="1">
      <alignment horizontal="center" vertical="center"/>
    </xf>
    <xf numFmtId="0" fontId="32" fillId="0" borderId="9" xfId="0" applyFont="1" applyFill="1" applyBorder="1" applyAlignment="1">
      <alignment horizontal="center" vertical="center"/>
    </xf>
    <xf numFmtId="0" fontId="33" fillId="0" borderId="9" xfId="0" applyFont="1" applyFill="1" applyBorder="1" applyAlignment="1">
      <alignment horizontal="center" vertical="center"/>
    </xf>
    <xf numFmtId="0" fontId="34" fillId="0" borderId="9" xfId="0" applyFont="1" applyFill="1" applyBorder="1" applyAlignment="1">
      <alignment horizontal="center" vertical="center"/>
    </xf>
    <xf numFmtId="0" fontId="35" fillId="7" borderId="1" xfId="0" applyFont="1" applyFill="1" applyBorder="1"/>
    <xf numFmtId="0" fontId="36" fillId="0" borderId="9" xfId="0" applyFont="1" applyFill="1" applyBorder="1" applyAlignment="1">
      <alignment horizontal="center" vertical="center"/>
    </xf>
    <xf numFmtId="0" fontId="19" fillId="0" borderId="9" xfId="0" applyFont="1" applyFill="1" applyBorder="1" applyAlignment="1">
      <alignment horizontal="center" vertical="center"/>
    </xf>
    <xf numFmtId="0" fontId="35" fillId="7" borderId="2" xfId="0" applyFont="1" applyFill="1" applyBorder="1"/>
    <xf numFmtId="0" fontId="15" fillId="4" borderId="9" xfId="0" applyFont="1" applyFill="1" applyBorder="1" applyAlignment="1">
      <alignment horizontal="center" vertical="center"/>
    </xf>
    <xf numFmtId="0" fontId="35" fillId="7" borderId="0" xfId="0" applyFont="1" applyFill="1" applyBorder="1"/>
    <xf numFmtId="0" fontId="25" fillId="6" borderId="0" xfId="0" applyFont="1" applyFill="1" applyAlignment="1">
      <alignment horizontal="right"/>
    </xf>
    <xf numFmtId="0" fontId="7" fillId="7" borderId="4" xfId="0" applyFont="1" applyFill="1" applyBorder="1"/>
    <xf numFmtId="0" fontId="0" fillId="0" borderId="0" xfId="0" applyAlignment="1">
      <alignment horizontal="center"/>
    </xf>
    <xf numFmtId="0" fontId="37" fillId="6" borderId="0" xfId="0" quotePrefix="1" applyFont="1" applyFill="1"/>
    <xf numFmtId="0" fontId="24" fillId="6" borderId="0" xfId="0" applyFont="1" applyFill="1" applyAlignment="1">
      <alignment horizontal="left" indent="1"/>
    </xf>
    <xf numFmtId="0" fontId="0" fillId="7" borderId="5" xfId="0" applyFill="1" applyBorder="1" applyAlignment="1">
      <alignment horizontal="left"/>
    </xf>
    <xf numFmtId="0" fontId="41" fillId="7" borderId="5" xfId="0" applyFont="1" applyFill="1" applyBorder="1"/>
    <xf numFmtId="0" fontId="15" fillId="4" borderId="13" xfId="0" applyFont="1" applyFill="1" applyBorder="1" applyAlignment="1">
      <alignment horizontal="center" vertical="center"/>
    </xf>
    <xf numFmtId="0" fontId="15" fillId="4" borderId="18" xfId="0" applyFont="1" applyFill="1" applyBorder="1" applyAlignment="1">
      <alignment vertical="center" wrapText="1"/>
    </xf>
    <xf numFmtId="0" fontId="15" fillId="4" borderId="19" xfId="0" applyFont="1" applyFill="1" applyBorder="1" applyAlignment="1">
      <alignment vertical="center" wrapText="1"/>
    </xf>
    <xf numFmtId="0" fontId="15" fillId="4" borderId="20" xfId="0" applyFont="1" applyFill="1" applyBorder="1" applyAlignment="1">
      <alignment vertical="center" wrapText="1"/>
    </xf>
    <xf numFmtId="0" fontId="15" fillId="4" borderId="13" xfId="0" applyFont="1" applyFill="1" applyBorder="1" applyAlignment="1">
      <alignment vertical="center"/>
    </xf>
    <xf numFmtId="0" fontId="15" fillId="4" borderId="9" xfId="0" applyFont="1" applyFill="1" applyBorder="1" applyAlignment="1">
      <alignment vertical="center"/>
    </xf>
    <xf numFmtId="0" fontId="25" fillId="3" borderId="14" xfId="0" applyFont="1" applyFill="1" applyBorder="1" applyAlignment="1">
      <alignment horizontal="left" indent="1"/>
    </xf>
    <xf numFmtId="0" fontId="25" fillId="3" borderId="13" xfId="0" applyFont="1" applyFill="1" applyBorder="1" applyAlignment="1">
      <alignment horizontal="left" indent="1"/>
    </xf>
    <xf numFmtId="0" fontId="24" fillId="6" borderId="0" xfId="0" quotePrefix="1" applyFont="1" applyFill="1"/>
    <xf numFmtId="0" fontId="44" fillId="0" borderId="9" xfId="0" applyFont="1" applyFill="1" applyBorder="1" applyAlignment="1">
      <alignment horizontal="center" vertical="center"/>
    </xf>
    <xf numFmtId="0" fontId="38" fillId="6" borderId="0" xfId="0" applyFont="1" applyFill="1" applyBorder="1" applyAlignment="1">
      <alignment horizontal="left" indent="1"/>
    </xf>
    <xf numFmtId="0" fontId="20" fillId="0" borderId="9" xfId="0" applyFont="1" applyFill="1" applyBorder="1" applyAlignment="1">
      <alignment vertical="center"/>
    </xf>
    <xf numFmtId="0" fontId="42" fillId="0" borderId="0" xfId="0" applyFont="1" applyAlignment="1">
      <alignment vertical="top"/>
    </xf>
    <xf numFmtId="0" fontId="5"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6" fillId="0" borderId="0" xfId="0" applyFont="1" applyFill="1" applyBorder="1" applyAlignment="1">
      <alignment horizontal="left" wrapText="1" readingOrder="1"/>
    </xf>
    <xf numFmtId="0" fontId="46" fillId="0" borderId="0" xfId="0" applyFont="1" applyFill="1" applyBorder="1" applyAlignment="1">
      <alignment horizontal="left" wrapText="1"/>
    </xf>
    <xf numFmtId="0" fontId="26" fillId="0" borderId="0" xfId="0" applyFont="1" applyFill="1" applyBorder="1" applyAlignment="1">
      <alignment horizontal="left" vertical="center" wrapText="1"/>
    </xf>
    <xf numFmtId="0" fontId="46" fillId="0" borderId="0" xfId="0" applyFont="1" applyFill="1" applyBorder="1" applyAlignment="1">
      <alignment wrapText="1"/>
    </xf>
    <xf numFmtId="0" fontId="46" fillId="0" borderId="0" xfId="0" applyFont="1" applyFill="1" applyBorder="1" applyAlignment="1">
      <alignment horizontal="right" wrapText="1" readingOrder="1"/>
    </xf>
    <xf numFmtId="0" fontId="46" fillId="5" borderId="9" xfId="0" applyFont="1" applyFill="1" applyBorder="1" applyAlignment="1">
      <alignment wrapText="1"/>
    </xf>
    <xf numFmtId="0" fontId="46" fillId="10" borderId="9" xfId="0" applyFont="1" applyFill="1" applyBorder="1" applyAlignment="1">
      <alignment wrapText="1"/>
    </xf>
    <xf numFmtId="0" fontId="46" fillId="0" borderId="9" xfId="0" applyFont="1" applyFill="1" applyBorder="1" applyAlignment="1">
      <alignment horizontal="left" wrapText="1"/>
    </xf>
    <xf numFmtId="0" fontId="46" fillId="0" borderId="9" xfId="0" applyFont="1" applyFill="1" applyBorder="1" applyAlignment="1">
      <alignment wrapText="1"/>
    </xf>
    <xf numFmtId="0" fontId="46" fillId="0" borderId="0" xfId="0" applyFont="1" applyAlignment="1">
      <alignment horizontal="left" wrapText="1"/>
    </xf>
    <xf numFmtId="0" fontId="5" fillId="0" borderId="0" xfId="0" applyFont="1"/>
    <xf numFmtId="0" fontId="5" fillId="0" borderId="0" xfId="0" applyFont="1" applyAlignment="1">
      <alignment wrapText="1" readingOrder="1"/>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49" fillId="3" borderId="12" xfId="0" applyFont="1" applyFill="1" applyBorder="1" applyAlignment="1">
      <alignment horizontal="left" indent="1"/>
    </xf>
    <xf numFmtId="0" fontId="55" fillId="11" borderId="0" xfId="0" applyFont="1" applyFill="1" applyAlignment="1">
      <alignment horizontal="left"/>
    </xf>
    <xf numFmtId="0" fontId="56" fillId="11" borderId="0" xfId="0" applyFont="1" applyFill="1"/>
    <xf numFmtId="0" fontId="57" fillId="11" borderId="0" xfId="0" applyFont="1" applyFill="1" applyBorder="1"/>
    <xf numFmtId="0" fontId="55" fillId="11" borderId="0" xfId="0" applyFont="1" applyFill="1"/>
    <xf numFmtId="0" fontId="57" fillId="11" borderId="0" xfId="0" applyFont="1" applyFill="1"/>
    <xf numFmtId="0" fontId="58" fillId="11" borderId="0" xfId="0" applyFont="1" applyFill="1"/>
    <xf numFmtId="0" fontId="59" fillId="0" borderId="0" xfId="0" applyFont="1" applyFill="1"/>
    <xf numFmtId="0" fontId="25" fillId="0" borderId="0" xfId="0" applyFont="1" applyFill="1" applyAlignment="1">
      <alignment horizontal="left"/>
    </xf>
    <xf numFmtId="0" fontId="24" fillId="0" borderId="0" xfId="0" applyFont="1" applyFill="1"/>
    <xf numFmtId="0" fontId="25" fillId="0" borderId="0" xfId="0" applyFont="1" applyFill="1"/>
    <xf numFmtId="0" fontId="25" fillId="0" borderId="11" xfId="0" applyFont="1" applyFill="1" applyBorder="1" applyAlignment="1">
      <alignment wrapText="1"/>
    </xf>
    <xf numFmtId="0" fontId="55" fillId="0" borderId="0" xfId="0" applyFont="1" applyFill="1" applyBorder="1" applyAlignment="1">
      <alignment horizontal="left" wrapText="1"/>
    </xf>
    <xf numFmtId="0" fontId="23" fillId="6" borderId="0" xfId="0" applyFont="1" applyFill="1" applyAlignment="1">
      <alignment vertical="top"/>
    </xf>
    <xf numFmtId="0" fontId="37" fillId="6" borderId="0" xfId="0" quotePrefix="1" applyFont="1" applyFill="1" applyAlignment="1">
      <alignment horizontal="right"/>
    </xf>
    <xf numFmtId="0" fontId="37" fillId="6" borderId="0" xfId="0" quotePrefix="1" applyFont="1" applyFill="1" applyAlignment="1">
      <alignment horizontal="left"/>
    </xf>
    <xf numFmtId="0" fontId="4" fillId="0" borderId="0" xfId="0" applyFont="1"/>
    <xf numFmtId="0" fontId="4" fillId="12" borderId="0" xfId="0" applyFont="1" applyFill="1"/>
    <xf numFmtId="0" fontId="4" fillId="0" borderId="0" xfId="0" applyFont="1" applyFill="1"/>
    <xf numFmtId="0" fontId="53" fillId="0" borderId="0" xfId="0" applyFont="1" applyFill="1" applyAlignment="1">
      <alignment horizontal="left"/>
    </xf>
    <xf numFmtId="0" fontId="4" fillId="0" borderId="0" xfId="0" applyFont="1" applyAlignment="1">
      <alignment horizontal="left"/>
    </xf>
    <xf numFmtId="0" fontId="13" fillId="11" borderId="0" xfId="0" applyFont="1" applyFill="1" applyBorder="1"/>
    <xf numFmtId="0" fontId="4" fillId="11" borderId="0" xfId="0" applyFont="1" applyFill="1" applyBorder="1"/>
    <xf numFmtId="0" fontId="4" fillId="11" borderId="35" xfId="0" applyFont="1" applyFill="1" applyBorder="1"/>
    <xf numFmtId="0" fontId="53" fillId="11" borderId="37" xfId="0" applyFont="1" applyFill="1" applyBorder="1" applyAlignment="1">
      <alignment horizontal="left"/>
    </xf>
    <xf numFmtId="0" fontId="60" fillId="0" borderId="0" xfId="9" applyNumberFormat="1" applyFont="1" applyFill="1" applyBorder="1" applyAlignment="1">
      <alignment horizontal="left" wrapText="1" indent="2"/>
    </xf>
    <xf numFmtId="0" fontId="61" fillId="0" borderId="21" xfId="0" applyFont="1" applyFill="1" applyBorder="1" applyAlignment="1">
      <alignment horizontal="center"/>
    </xf>
    <xf numFmtId="0" fontId="61" fillId="0" borderId="22" xfId="0" applyFont="1" applyFill="1" applyBorder="1" applyAlignment="1">
      <alignment horizontal="center"/>
    </xf>
    <xf numFmtId="2" fontId="0" fillId="7" borderId="0" xfId="0" applyNumberFormat="1" applyFill="1"/>
    <xf numFmtId="1" fontId="0" fillId="7" borderId="0" xfId="0" applyNumberFormat="1" applyFill="1" applyBorder="1" applyAlignment="1">
      <alignment horizontal="center" shrinkToFit="1"/>
    </xf>
    <xf numFmtId="10" fontId="7" fillId="3" borderId="9" xfId="0" applyNumberFormat="1" applyFont="1" applyFill="1" applyBorder="1" applyAlignment="1">
      <alignment horizontal="center"/>
    </xf>
    <xf numFmtId="0" fontId="0" fillId="0" borderId="9" xfId="0" applyBorder="1" applyAlignment="1">
      <alignment horizontal="center"/>
    </xf>
    <xf numFmtId="0" fontId="62" fillId="4" borderId="13" xfId="0" applyFont="1" applyFill="1" applyBorder="1" applyAlignment="1">
      <alignment horizontal="center" vertical="center"/>
    </xf>
    <xf numFmtId="10" fontId="63" fillId="3" borderId="9" xfId="0" applyNumberFormat="1" applyFont="1" applyFill="1" applyBorder="1" applyAlignment="1">
      <alignment horizontal="center"/>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xf>
    <xf numFmtId="0" fontId="66" fillId="0" borderId="0" xfId="0" applyFont="1" applyFill="1"/>
    <xf numFmtId="0" fontId="29" fillId="12" borderId="0" xfId="0" applyFont="1" applyFill="1"/>
    <xf numFmtId="0" fontId="28" fillId="12" borderId="0" xfId="0" applyFont="1" applyFill="1" applyAlignment="1">
      <alignment horizontal="right"/>
    </xf>
    <xf numFmtId="0" fontId="67" fillId="12" borderId="0" xfId="0" applyFont="1" applyFill="1" applyAlignment="1">
      <alignment horizontal="left"/>
    </xf>
    <xf numFmtId="0" fontId="0" fillId="3" borderId="0" xfId="0" applyFill="1"/>
    <xf numFmtId="0" fontId="9" fillId="3" borderId="0" xfId="0" applyFont="1" applyFill="1"/>
    <xf numFmtId="0" fontId="0" fillId="3" borderId="0" xfId="0" applyFill="1" applyBorder="1"/>
    <xf numFmtId="0" fontId="0" fillId="3" borderId="0" xfId="0" applyFill="1" applyBorder="1" applyAlignment="1"/>
    <xf numFmtId="0" fontId="10" fillId="3" borderId="0" xfId="0" applyFont="1" applyFill="1" applyBorder="1" applyAlignment="1"/>
    <xf numFmtId="0" fontId="24" fillId="3" borderId="0" xfId="0" applyFont="1" applyFill="1"/>
    <xf numFmtId="0" fontId="0" fillId="3" borderId="0" xfId="0" applyFill="1" applyBorder="1" applyAlignment="1">
      <alignment horizontal="center"/>
    </xf>
    <xf numFmtId="0" fontId="10" fillId="3" borderId="0" xfId="0" applyFont="1" applyFill="1" applyBorder="1" applyAlignment="1">
      <alignment vertical="center"/>
    </xf>
    <xf numFmtId="0" fontId="9" fillId="3" borderId="0" xfId="0" applyFont="1" applyFill="1" applyBorder="1"/>
    <xf numFmtId="0" fontId="24" fillId="3" borderId="0" xfId="0" applyFont="1" applyFill="1" applyAlignment="1">
      <alignment horizontal="right"/>
    </xf>
    <xf numFmtId="0" fontId="0" fillId="3" borderId="0" xfId="0" applyFill="1" applyBorder="1" applyAlignment="1">
      <alignment textRotation="90"/>
    </xf>
    <xf numFmtId="0" fontId="24" fillId="3" borderId="0" xfId="0" applyFont="1" applyFill="1" applyBorder="1"/>
    <xf numFmtId="0" fontId="20" fillId="3" borderId="9" xfId="0" applyFont="1" applyFill="1" applyBorder="1" applyAlignment="1">
      <alignment vertical="center"/>
    </xf>
    <xf numFmtId="0" fontId="4" fillId="6" borderId="0" xfId="0" applyFont="1" applyFill="1" applyBorder="1" applyAlignment="1">
      <alignment vertical="top"/>
    </xf>
    <xf numFmtId="0" fontId="54" fillId="3" borderId="0" xfId="0" applyFont="1" applyFill="1"/>
    <xf numFmtId="0" fontId="4" fillId="3" borderId="0" xfId="0" applyFont="1" applyFill="1"/>
    <xf numFmtId="0" fontId="5" fillId="3" borderId="0" xfId="0" applyFont="1" applyFill="1" applyBorder="1" applyAlignment="1">
      <alignment wrapText="1"/>
    </xf>
    <xf numFmtId="0" fontId="5" fillId="3" borderId="0" xfId="0" applyFont="1" applyFill="1" applyAlignment="1">
      <alignment wrapText="1"/>
    </xf>
    <xf numFmtId="0" fontId="46" fillId="3" borderId="0" xfId="0" applyFont="1" applyFill="1" applyBorder="1" applyAlignment="1">
      <alignment wrapText="1"/>
    </xf>
    <xf numFmtId="0" fontId="46" fillId="3" borderId="0" xfId="0" applyFont="1" applyFill="1" applyAlignment="1">
      <alignment wrapText="1"/>
    </xf>
    <xf numFmtId="0" fontId="47" fillId="3" borderId="0" xfId="0" applyFont="1" applyFill="1" applyBorder="1" applyAlignment="1">
      <alignment vertical="center" wrapText="1"/>
    </xf>
    <xf numFmtId="0" fontId="47" fillId="3" borderId="0" xfId="0" applyFont="1" applyFill="1" applyAlignment="1">
      <alignment wrapText="1"/>
    </xf>
    <xf numFmtId="0" fontId="46" fillId="3" borderId="0" xfId="0" applyFont="1" applyFill="1" applyBorder="1" applyAlignment="1">
      <alignment horizontal="left" wrapText="1"/>
    </xf>
    <xf numFmtId="0" fontId="46" fillId="3" borderId="0" xfId="0" applyFont="1" applyFill="1" applyAlignment="1">
      <alignment horizontal="left" wrapText="1"/>
    </xf>
    <xf numFmtId="0" fontId="47" fillId="3" borderId="0" xfId="0" applyFont="1" applyFill="1" applyBorder="1" applyAlignment="1">
      <alignment wrapText="1"/>
    </xf>
    <xf numFmtId="0" fontId="5" fillId="3" borderId="0" xfId="0" applyFont="1" applyFill="1"/>
    <xf numFmtId="0" fontId="5" fillId="3" borderId="0" xfId="0" applyFont="1" applyFill="1" applyAlignment="1">
      <alignment wrapText="1" readingOrder="1"/>
    </xf>
    <xf numFmtId="0" fontId="45" fillId="3" borderId="0" xfId="0" applyFont="1" applyFill="1" applyAlignment="1">
      <alignment wrapText="1"/>
    </xf>
    <xf numFmtId="0" fontId="29" fillId="3" borderId="0" xfId="0" applyFont="1" applyFill="1"/>
    <xf numFmtId="0" fontId="55" fillId="11" borderId="42" xfId="0" applyFont="1" applyFill="1" applyBorder="1" applyAlignment="1">
      <alignment horizontal="left"/>
    </xf>
    <xf numFmtId="0" fontId="55" fillId="11" borderId="43" xfId="0" applyFont="1" applyFill="1" applyBorder="1" applyAlignment="1">
      <alignment horizontal="left"/>
    </xf>
    <xf numFmtId="0" fontId="56" fillId="11" borderId="43" xfId="0" applyFont="1" applyFill="1" applyBorder="1"/>
    <xf numFmtId="0" fontId="57" fillId="11" borderId="43" xfId="0" applyFont="1" applyFill="1" applyBorder="1"/>
    <xf numFmtId="0" fontId="56" fillId="11" borderId="44" xfId="0" applyFont="1" applyFill="1" applyBorder="1"/>
    <xf numFmtId="0" fontId="29" fillId="6" borderId="16" xfId="0" applyFont="1" applyFill="1" applyBorder="1" applyAlignment="1">
      <alignment horizontal="left" vertical="top"/>
    </xf>
    <xf numFmtId="0" fontId="29" fillId="6" borderId="37" xfId="0" applyFont="1" applyFill="1" applyBorder="1" applyAlignment="1">
      <alignment horizontal="left" vertical="top"/>
    </xf>
    <xf numFmtId="0" fontId="29" fillId="6" borderId="38" xfId="0" applyFont="1" applyFill="1" applyBorder="1" applyAlignment="1">
      <alignment horizontal="left" vertical="top"/>
    </xf>
    <xf numFmtId="0" fontId="29" fillId="6" borderId="34" xfId="0" applyFont="1" applyFill="1" applyBorder="1" applyAlignment="1">
      <alignment vertical="top"/>
    </xf>
    <xf numFmtId="0" fontId="29" fillId="6" borderId="36" xfId="0" applyFont="1" applyFill="1" applyBorder="1" applyAlignment="1">
      <alignment vertical="top"/>
    </xf>
    <xf numFmtId="0" fontId="29" fillId="6" borderId="33" xfId="0" applyFont="1" applyFill="1" applyBorder="1" applyAlignment="1">
      <alignment vertical="top"/>
    </xf>
    <xf numFmtId="0" fontId="29" fillId="6" borderId="17" xfId="0" applyFont="1" applyFill="1" applyBorder="1" applyAlignment="1">
      <alignment vertical="top"/>
    </xf>
    <xf numFmtId="0" fontId="29" fillId="6" borderId="0" xfId="0" applyFont="1" applyFill="1" applyBorder="1" applyAlignment="1">
      <alignment vertical="top"/>
    </xf>
    <xf numFmtId="0" fontId="29" fillId="6" borderId="35" xfId="0" applyFont="1" applyFill="1" applyBorder="1" applyAlignment="1">
      <alignment vertical="top"/>
    </xf>
    <xf numFmtId="0" fontId="69" fillId="6" borderId="33" xfId="9" applyFont="1" applyFill="1" applyBorder="1" applyAlignment="1">
      <alignment vertical="top"/>
    </xf>
    <xf numFmtId="0" fontId="29" fillId="6" borderId="38" xfId="0" applyFont="1" applyFill="1" applyBorder="1" applyAlignment="1">
      <alignment horizontal="left"/>
    </xf>
    <xf numFmtId="0" fontId="15" fillId="4" borderId="9" xfId="0" applyFont="1" applyFill="1" applyBorder="1" applyAlignment="1">
      <alignment horizontal="center" vertical="center"/>
    </xf>
    <xf numFmtId="0" fontId="35" fillId="0" borderId="0" xfId="0" applyFont="1" applyFill="1" applyBorder="1"/>
    <xf numFmtId="0" fontId="73" fillId="3" borderId="0" xfId="0" applyFont="1" applyFill="1"/>
    <xf numFmtId="0" fontId="46" fillId="0" borderId="0" xfId="0" applyFont="1" applyFill="1" applyBorder="1" applyAlignment="1">
      <alignment horizontal="left" wrapText="1" indent="2"/>
    </xf>
    <xf numFmtId="0" fontId="4" fillId="6" borderId="33" xfId="0" applyFont="1" applyFill="1" applyBorder="1" applyAlignment="1">
      <alignment horizontal="left" vertical="top"/>
    </xf>
    <xf numFmtId="0" fontId="4" fillId="6" borderId="33" xfId="0" applyFont="1" applyFill="1" applyBorder="1" applyAlignment="1">
      <alignment vertical="top"/>
    </xf>
    <xf numFmtId="0" fontId="4" fillId="6" borderId="0" xfId="0" applyFont="1" applyFill="1" applyBorder="1" applyAlignment="1">
      <alignment horizontal="left" vertical="top"/>
    </xf>
    <xf numFmtId="0" fontId="47" fillId="3" borderId="0" xfId="0" applyFont="1" applyFill="1" applyAlignment="1"/>
    <xf numFmtId="0" fontId="75" fillId="0" borderId="9" xfId="0" applyFont="1" applyFill="1" applyBorder="1" applyAlignment="1">
      <alignment horizontal="center" vertical="center"/>
    </xf>
    <xf numFmtId="0" fontId="0" fillId="6" borderId="0" xfId="0" applyFill="1" applyProtection="1"/>
    <xf numFmtId="3" fontId="24" fillId="6" borderId="0" xfId="0" applyNumberFormat="1" applyFont="1" applyFill="1" applyBorder="1" applyAlignment="1" applyProtection="1">
      <alignment horizontal="center"/>
    </xf>
    <xf numFmtId="9" fontId="24" fillId="6" borderId="0" xfId="0" applyNumberFormat="1" applyFont="1" applyFill="1" applyBorder="1" applyAlignment="1" applyProtection="1">
      <alignment horizontal="center"/>
    </xf>
    <xf numFmtId="0" fontId="25" fillId="6" borderId="0" xfId="0" applyFont="1" applyFill="1" applyBorder="1" applyAlignment="1" applyProtection="1">
      <alignment horizontal="left" indent="1"/>
    </xf>
    <xf numFmtId="0" fontId="24" fillId="6" borderId="0" xfId="0" applyFont="1" applyFill="1" applyProtection="1"/>
    <xf numFmtId="3" fontId="24" fillId="6" borderId="0" xfId="0" applyNumberFormat="1" applyFont="1" applyFill="1" applyAlignment="1" applyProtection="1">
      <alignment horizontal="center"/>
    </xf>
    <xf numFmtId="9" fontId="24" fillId="6" borderId="0" xfId="0" applyNumberFormat="1" applyFont="1" applyFill="1" applyAlignment="1" applyProtection="1">
      <alignment horizontal="center"/>
    </xf>
    <xf numFmtId="3" fontId="24" fillId="6" borderId="15" xfId="0" applyNumberFormat="1" applyFont="1" applyFill="1" applyBorder="1" applyAlignment="1" applyProtection="1">
      <alignment horizontal="center"/>
    </xf>
    <xf numFmtId="0" fontId="24" fillId="0" borderId="0" xfId="0" applyFont="1" applyAlignment="1" applyProtection="1"/>
    <xf numFmtId="0" fontId="0" fillId="0" borderId="0" xfId="0" applyProtection="1"/>
    <xf numFmtId="9" fontId="24" fillId="3" borderId="8" xfId="0" applyNumberFormat="1" applyFont="1" applyFill="1" applyBorder="1" applyAlignment="1" applyProtection="1">
      <alignment horizontal="center"/>
    </xf>
    <xf numFmtId="0" fontId="67" fillId="12" borderId="0" xfId="0" applyFont="1" applyFill="1" applyAlignment="1" applyProtection="1">
      <alignment horizontal="left"/>
    </xf>
    <xf numFmtId="0" fontId="29" fillId="12" borderId="0" xfId="0" applyFont="1" applyFill="1" applyProtection="1"/>
    <xf numFmtId="0" fontId="28" fillId="12" borderId="0" xfId="0" applyFont="1" applyFill="1" applyAlignment="1" applyProtection="1">
      <alignment horizontal="right"/>
    </xf>
    <xf numFmtId="0" fontId="29" fillId="6" borderId="0" xfId="0" applyFont="1" applyFill="1" applyProtection="1"/>
    <xf numFmtId="0" fontId="55" fillId="11" borderId="0" xfId="0" applyFont="1" applyFill="1" applyProtection="1"/>
    <xf numFmtId="0" fontId="57" fillId="11" borderId="0" xfId="0" applyFont="1" applyFill="1" applyProtection="1"/>
    <xf numFmtId="0" fontId="58" fillId="11" borderId="0" xfId="0" applyFont="1" applyFill="1" applyProtection="1"/>
    <xf numFmtId="0" fontId="56" fillId="11" borderId="0" xfId="0" applyFont="1" applyFill="1" applyProtection="1"/>
    <xf numFmtId="0" fontId="24" fillId="6" borderId="0" xfId="0" applyFont="1" applyFill="1" applyAlignment="1" applyProtection="1">
      <alignment horizontal="left"/>
    </xf>
    <xf numFmtId="0" fontId="8" fillId="6" borderId="0" xfId="0" applyFont="1" applyFill="1" applyAlignment="1" applyProtection="1">
      <alignment horizontal="right"/>
    </xf>
    <xf numFmtId="0" fontId="0" fillId="0" borderId="0" xfId="0" applyBorder="1" applyProtection="1"/>
    <xf numFmtId="0" fontId="24" fillId="6" borderId="0" xfId="0" applyFont="1" applyFill="1" applyAlignment="1" applyProtection="1">
      <alignment horizontal="left" wrapText="1"/>
    </xf>
    <xf numFmtId="0" fontId="25" fillId="6" borderId="0" xfId="0" applyFont="1" applyFill="1" applyAlignment="1" applyProtection="1">
      <alignment horizontal="right"/>
    </xf>
    <xf numFmtId="0" fontId="49" fillId="3" borderId="12" xfId="0" applyFont="1" applyFill="1" applyBorder="1" applyAlignment="1" applyProtection="1">
      <alignment horizontal="left" indent="1"/>
    </xf>
    <xf numFmtId="0" fontId="25" fillId="3" borderId="14" xfId="0" applyFont="1" applyFill="1" applyBorder="1" applyAlignment="1" applyProtection="1">
      <alignment horizontal="left" indent="1"/>
    </xf>
    <xf numFmtId="0" fontId="25" fillId="3" borderId="13" xfId="0" applyFont="1" applyFill="1" applyBorder="1" applyAlignment="1" applyProtection="1">
      <alignment horizontal="left" indent="1"/>
    </xf>
    <xf numFmtId="0" fontId="22" fillId="6" borderId="0" xfId="0" applyFont="1" applyFill="1" applyAlignment="1" applyProtection="1">
      <alignment horizontal="right"/>
    </xf>
    <xf numFmtId="0" fontId="23" fillId="6" borderId="0" xfId="0" applyFont="1" applyFill="1" applyAlignment="1" applyProtection="1">
      <alignment vertical="top"/>
    </xf>
    <xf numFmtId="0" fontId="55" fillId="11" borderId="0" xfId="0" applyFont="1" applyFill="1" applyAlignment="1" applyProtection="1">
      <alignment horizontal="left"/>
    </xf>
    <xf numFmtId="0" fontId="25" fillId="0" borderId="0" xfId="0" applyFont="1" applyFill="1" applyAlignment="1" applyProtection="1">
      <alignment horizontal="left"/>
    </xf>
    <xf numFmtId="0" fontId="24" fillId="0" borderId="0" xfId="0" applyFont="1" applyFill="1" applyProtection="1"/>
    <xf numFmtId="0" fontId="25" fillId="0" borderId="0" xfId="0" applyFont="1" applyFill="1" applyProtection="1"/>
    <xf numFmtId="0" fontId="59" fillId="0" borderId="0" xfId="0" applyFont="1" applyFill="1" applyProtection="1"/>
    <xf numFmtId="0" fontId="24" fillId="6" borderId="0" xfId="0" quotePrefix="1" applyFont="1" applyFill="1" applyProtection="1"/>
    <xf numFmtId="0" fontId="20" fillId="6" borderId="0" xfId="0" applyFont="1" applyFill="1" applyProtection="1"/>
    <xf numFmtId="0" fontId="25" fillId="0" borderId="11" xfId="0" applyFont="1" applyFill="1" applyBorder="1" applyAlignment="1" applyProtection="1">
      <alignment wrapText="1"/>
    </xf>
    <xf numFmtId="0" fontId="37" fillId="6" borderId="0" xfId="0" quotePrefix="1" applyFont="1" applyFill="1" applyProtection="1"/>
    <xf numFmtId="0" fontId="37" fillId="6" borderId="0" xfId="0" quotePrefix="1" applyFont="1" applyFill="1" applyAlignment="1" applyProtection="1">
      <alignment horizontal="right"/>
    </xf>
    <xf numFmtId="0" fontId="24" fillId="6" borderId="0" xfId="0" applyFont="1" applyFill="1" applyAlignment="1" applyProtection="1">
      <alignment horizontal="left" indent="1"/>
    </xf>
    <xf numFmtId="0" fontId="24" fillId="6" borderId="0" xfId="0" applyFont="1" applyFill="1" applyBorder="1" applyProtection="1"/>
    <xf numFmtId="0" fontId="66" fillId="0" borderId="0" xfId="0" applyFont="1" applyFill="1" applyProtection="1"/>
    <xf numFmtId="0" fontId="38" fillId="6" borderId="0" xfId="0" applyFont="1" applyFill="1" applyBorder="1" applyAlignment="1" applyProtection="1">
      <alignment horizontal="left" indent="1"/>
    </xf>
    <xf numFmtId="0" fontId="57" fillId="11" borderId="0" xfId="0" applyFont="1" applyFill="1" applyBorder="1" applyProtection="1"/>
    <xf numFmtId="0" fontId="37" fillId="6" borderId="0" xfId="0" quotePrefix="1" applyFont="1" applyFill="1" applyAlignment="1" applyProtection="1">
      <alignment horizontal="left"/>
    </xf>
    <xf numFmtId="0" fontId="55" fillId="11" borderId="42" xfId="0" applyFont="1" applyFill="1" applyBorder="1" applyAlignment="1" applyProtection="1">
      <alignment horizontal="left"/>
    </xf>
    <xf numFmtId="0" fontId="55" fillId="11" borderId="43" xfId="0" applyFont="1" applyFill="1" applyBorder="1" applyAlignment="1" applyProtection="1">
      <alignment horizontal="left"/>
    </xf>
    <xf numFmtId="0" fontId="56" fillId="11" borderId="43" xfId="0" applyFont="1" applyFill="1" applyBorder="1" applyProtection="1"/>
    <xf numFmtId="0" fontId="57" fillId="11" borderId="43" xfId="0" applyFont="1" applyFill="1" applyBorder="1" applyProtection="1"/>
    <xf numFmtId="0" fontId="56" fillId="11" borderId="44" xfId="0" applyFont="1" applyFill="1" applyBorder="1" applyProtection="1"/>
    <xf numFmtId="0" fontId="0" fillId="6" borderId="0" xfId="0" applyFill="1" applyBorder="1" applyProtection="1"/>
    <xf numFmtId="0" fontId="61" fillId="0" borderId="21" xfId="0" applyFont="1" applyFill="1" applyBorder="1" applyAlignment="1" applyProtection="1">
      <alignment horizontal="center"/>
    </xf>
    <xf numFmtId="0" fontId="61" fillId="0" borderId="22" xfId="0" applyFont="1" applyFill="1" applyBorder="1" applyAlignment="1" applyProtection="1">
      <alignment horizontal="center"/>
    </xf>
    <xf numFmtId="0" fontId="25" fillId="6" borderId="0" xfId="0" applyFont="1" applyFill="1" applyProtection="1"/>
    <xf numFmtId="0" fontId="0" fillId="0" borderId="0" xfId="0" applyFill="1" applyProtection="1"/>
    <xf numFmtId="0" fontId="42" fillId="0" borderId="0" xfId="0" applyFont="1" applyAlignment="1" applyProtection="1">
      <alignment vertical="top"/>
    </xf>
    <xf numFmtId="0" fontId="19" fillId="0" borderId="9" xfId="0" applyFont="1" applyFill="1" applyBorder="1" applyAlignment="1" applyProtection="1">
      <alignment horizontal="center" vertical="center"/>
    </xf>
    <xf numFmtId="0" fontId="20" fillId="0" borderId="9" xfId="0" applyFont="1" applyFill="1" applyBorder="1" applyAlignment="1" applyProtection="1">
      <alignment vertical="center"/>
    </xf>
    <xf numFmtId="0" fontId="44" fillId="0" borderId="9"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75" fillId="0" borderId="9" xfId="0" applyFont="1" applyFill="1" applyBorder="1" applyAlignment="1" applyProtection="1">
      <alignment horizontal="center" vertical="center"/>
    </xf>
    <xf numFmtId="0" fontId="50" fillId="0" borderId="9" xfId="0" applyFont="1" applyFill="1" applyBorder="1" applyAlignment="1" applyProtection="1">
      <alignment horizontal="center" vertical="center"/>
    </xf>
    <xf numFmtId="0" fontId="55" fillId="11" borderId="0" xfId="0" applyFont="1" applyFill="1" applyBorder="1" applyAlignment="1" applyProtection="1">
      <alignment vertical="center"/>
    </xf>
    <xf numFmtId="0" fontId="68" fillId="11" borderId="0" xfId="0" applyFont="1" applyFill="1" applyProtection="1"/>
    <xf numFmtId="0" fontId="15" fillId="6" borderId="0" xfId="0" applyFont="1" applyFill="1" applyBorder="1" applyAlignment="1" applyProtection="1">
      <alignment vertical="center"/>
    </xf>
    <xf numFmtId="0" fontId="70" fillId="14" borderId="1" xfId="0" applyFont="1" applyFill="1" applyBorder="1" applyAlignment="1" applyProtection="1">
      <alignment horizontal="centerContinuous" vertical="center"/>
    </xf>
    <xf numFmtId="0" fontId="70" fillId="14" borderId="2" xfId="0" applyFont="1" applyFill="1" applyBorder="1" applyAlignment="1" applyProtection="1">
      <alignment horizontal="centerContinuous" vertical="center"/>
    </xf>
    <xf numFmtId="0" fontId="70" fillId="14" borderId="3" xfId="0" applyFont="1" applyFill="1" applyBorder="1" applyAlignment="1" applyProtection="1">
      <alignment horizontal="centerContinuous" vertical="center"/>
    </xf>
    <xf numFmtId="0" fontId="28" fillId="2" borderId="0" xfId="0" applyFont="1" applyFill="1" applyBorder="1" applyAlignment="1" applyProtection="1">
      <alignment vertical="center"/>
    </xf>
    <xf numFmtId="0" fontId="71" fillId="2" borderId="0" xfId="0" applyFont="1" applyFill="1" applyBorder="1" applyAlignment="1" applyProtection="1">
      <alignment vertical="center"/>
    </xf>
    <xf numFmtId="0" fontId="28" fillId="2" borderId="0" xfId="0" applyFont="1" applyFill="1" applyBorder="1" applyProtection="1"/>
    <xf numFmtId="0" fontId="28" fillId="2" borderId="6" xfId="0" applyFont="1" applyFill="1" applyBorder="1" applyAlignment="1" applyProtection="1">
      <alignment vertical="center"/>
    </xf>
    <xf numFmtId="0" fontId="29" fillId="0" borderId="0" xfId="0" applyFont="1" applyProtection="1"/>
    <xf numFmtId="0" fontId="30" fillId="0" borderId="0" xfId="0" applyFont="1" applyBorder="1" applyAlignment="1" applyProtection="1"/>
    <xf numFmtId="0" fontId="29" fillId="6" borderId="0" xfId="0" applyFont="1" applyFill="1" applyBorder="1" applyProtection="1"/>
    <xf numFmtId="0" fontId="74" fillId="6" borderId="0" xfId="0" applyFont="1" applyFill="1" applyAlignment="1" applyProtection="1">
      <alignment vertical="top"/>
    </xf>
    <xf numFmtId="0" fontId="0" fillId="6" borderId="0" xfId="0" applyFill="1" applyAlignment="1" applyProtection="1">
      <alignment vertical="top"/>
    </xf>
    <xf numFmtId="0" fontId="29" fillId="6" borderId="0" xfId="0" applyFont="1" applyFill="1" applyAlignment="1" applyProtection="1">
      <alignment vertical="top"/>
    </xf>
    <xf numFmtId="0" fontId="0" fillId="6" borderId="0" xfId="0" applyFill="1" applyBorder="1" applyAlignment="1" applyProtection="1">
      <alignment vertical="top"/>
    </xf>
    <xf numFmtId="0" fontId="29" fillId="0" borderId="0" xfId="0" applyFont="1" applyFill="1"/>
    <xf numFmtId="0" fontId="2" fillId="6" borderId="0" xfId="0" applyFont="1" applyFill="1" applyBorder="1" applyAlignment="1" applyProtection="1">
      <alignment vertical="top"/>
    </xf>
    <xf numFmtId="0" fontId="2" fillId="6" borderId="0" xfId="0" applyFont="1" applyFill="1" applyAlignment="1" applyProtection="1">
      <alignment vertical="top"/>
    </xf>
    <xf numFmtId="0" fontId="2" fillId="3" borderId="0" xfId="0" applyFont="1" applyFill="1"/>
    <xf numFmtId="0" fontId="2" fillId="0" borderId="0" xfId="0" applyFont="1"/>
    <xf numFmtId="0" fontId="2" fillId="0" borderId="0" xfId="0" applyFont="1" applyFill="1"/>
    <xf numFmtId="0" fontId="2" fillId="6" borderId="0" xfId="0" applyFont="1" applyFill="1" applyBorder="1" applyAlignment="1" applyProtection="1">
      <alignment horizontal="left" vertical="top" indent="1"/>
    </xf>
    <xf numFmtId="0" fontId="2" fillId="6" borderId="0" xfId="0" applyFont="1" applyFill="1" applyAlignment="1" applyProtection="1">
      <alignment vertical="top" wrapText="1"/>
    </xf>
    <xf numFmtId="0" fontId="2" fillId="6" borderId="0" xfId="0" applyFont="1" applyFill="1" applyProtection="1"/>
    <xf numFmtId="0" fontId="2" fillId="6" borderId="0" xfId="0" applyFont="1" applyFill="1" applyBorder="1" applyProtection="1"/>
    <xf numFmtId="0" fontId="11" fillId="6" borderId="13" xfId="9" applyFill="1" applyBorder="1" applyAlignment="1">
      <alignment wrapText="1"/>
    </xf>
    <xf numFmtId="0" fontId="11" fillId="6" borderId="13" xfId="9" applyFill="1" applyBorder="1" applyAlignment="1" applyProtection="1">
      <alignment wrapText="1"/>
    </xf>
    <xf numFmtId="0" fontId="76" fillId="6" borderId="34" xfId="9" applyFont="1" applyFill="1" applyBorder="1" applyAlignment="1">
      <alignment vertical="top"/>
    </xf>
    <xf numFmtId="0" fontId="46" fillId="0" borderId="0" xfId="0" applyFont="1" applyFill="1" applyBorder="1" applyAlignment="1">
      <alignment horizontal="left" wrapText="1"/>
    </xf>
    <xf numFmtId="0" fontId="11" fillId="0" borderId="0" xfId="9" applyNumberFormat="1" applyFill="1" applyBorder="1" applyAlignment="1">
      <alignment horizontal="left" wrapText="1" indent="2"/>
    </xf>
    <xf numFmtId="0" fontId="55" fillId="11" borderId="0" xfId="0" applyFont="1" applyFill="1" applyBorder="1" applyAlignment="1">
      <alignment horizontal="left" wrapText="1"/>
    </xf>
    <xf numFmtId="0" fontId="25" fillId="0" borderId="0" xfId="0" applyFont="1" applyFill="1" applyBorder="1" applyAlignment="1">
      <alignment horizontal="left" wrapText="1"/>
    </xf>
    <xf numFmtId="0" fontId="46" fillId="0" borderId="0" xfId="0" applyFont="1" applyFill="1" applyBorder="1" applyAlignment="1">
      <alignment horizontal="left" wrapText="1" indent="2"/>
    </xf>
    <xf numFmtId="0" fontId="72" fillId="12" borderId="0" xfId="0" applyFont="1" applyFill="1" applyBorder="1" applyAlignment="1">
      <alignment horizontal="left" wrapText="1"/>
    </xf>
    <xf numFmtId="0" fontId="55" fillId="12" borderId="0" xfId="0" applyFont="1" applyFill="1" applyBorder="1" applyAlignment="1">
      <alignment horizontal="left" wrapText="1"/>
    </xf>
    <xf numFmtId="0" fontId="26" fillId="0" borderId="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wrapText="1"/>
    </xf>
    <xf numFmtId="0" fontId="46" fillId="0" borderId="0" xfId="0" applyNumberFormat="1" applyFont="1" applyFill="1" applyBorder="1" applyAlignment="1">
      <alignment horizontal="left" wrapText="1" indent="2"/>
    </xf>
    <xf numFmtId="0" fontId="25" fillId="6" borderId="39"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25" fillId="6" borderId="40" xfId="0" applyFont="1" applyFill="1" applyBorder="1" applyAlignment="1">
      <alignment horizontal="left" vertical="center" wrapText="1"/>
    </xf>
    <xf numFmtId="0" fontId="25" fillId="6" borderId="23" xfId="0" applyFont="1" applyFill="1" applyBorder="1" applyAlignment="1">
      <alignment horizontal="left" vertical="center" wrapText="1"/>
    </xf>
    <xf numFmtId="0" fontId="25" fillId="6" borderId="25" xfId="0" applyFont="1" applyFill="1" applyBorder="1" applyAlignment="1">
      <alignment horizontal="left" vertical="center" wrapText="1"/>
    </xf>
    <xf numFmtId="0" fontId="25" fillId="6" borderId="24" xfId="0" applyFont="1" applyFill="1" applyBorder="1" applyAlignment="1">
      <alignment horizontal="left" vertical="center" wrapText="1"/>
    </xf>
    <xf numFmtId="0" fontId="25" fillId="0" borderId="41"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6" borderId="27" xfId="0" applyFont="1" applyFill="1" applyBorder="1" applyAlignment="1">
      <alignment horizontal="left"/>
    </xf>
    <xf numFmtId="0" fontId="25" fillId="6" borderId="28" xfId="0" applyFont="1" applyFill="1" applyBorder="1" applyAlignment="1">
      <alignment horizontal="left"/>
    </xf>
    <xf numFmtId="0" fontId="25" fillId="6" borderId="29" xfId="0" applyFont="1" applyFill="1" applyBorder="1" applyAlignment="1">
      <alignment horizontal="left"/>
    </xf>
    <xf numFmtId="0" fontId="38" fillId="6" borderId="30" xfId="0" quotePrefix="1" applyFont="1" applyFill="1" applyBorder="1" applyAlignment="1">
      <alignment horizontal="left"/>
    </xf>
    <xf numFmtId="0" fontId="38" fillId="6" borderId="31" xfId="0" quotePrefix="1" applyFont="1" applyFill="1" applyBorder="1" applyAlignment="1">
      <alignment horizontal="left"/>
    </xf>
    <xf numFmtId="0" fontId="38" fillId="6" borderId="32" xfId="0" quotePrefix="1" applyFont="1" applyFill="1" applyBorder="1" applyAlignment="1">
      <alignment horizontal="left"/>
    </xf>
    <xf numFmtId="0" fontId="19" fillId="0" borderId="18"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3" fontId="25" fillId="3" borderId="20" xfId="0" applyNumberFormat="1" applyFont="1" applyFill="1" applyBorder="1" applyAlignment="1">
      <alignment horizontal="center"/>
    </xf>
    <xf numFmtId="165" fontId="25" fillId="3" borderId="9" xfId="0" applyNumberFormat="1" applyFont="1" applyFill="1" applyBorder="1" applyAlignment="1">
      <alignment horizontal="center"/>
    </xf>
    <xf numFmtId="2" fontId="25" fillId="3" borderId="9" xfId="0" applyNumberFormat="1" applyFont="1" applyFill="1" applyBorder="1" applyAlignment="1">
      <alignment horizontal="center"/>
    </xf>
    <xf numFmtId="0" fontId="24" fillId="5" borderId="8" xfId="0" applyFont="1" applyFill="1" applyBorder="1" applyAlignment="1" applyProtection="1">
      <alignment horizontal="center"/>
      <protection locked="0"/>
    </xf>
    <xf numFmtId="3" fontId="24" fillId="5" borderId="8" xfId="0" applyNumberFormat="1" applyFont="1" applyFill="1" applyBorder="1" applyAlignment="1" applyProtection="1">
      <alignment horizontal="center"/>
      <protection locked="0"/>
    </xf>
    <xf numFmtId="3" fontId="24" fillId="0" borderId="8" xfId="0" applyNumberFormat="1" applyFont="1" applyBorder="1" applyAlignment="1" applyProtection="1">
      <alignment horizontal="center"/>
      <protection locked="0"/>
    </xf>
    <xf numFmtId="2" fontId="24" fillId="5" borderId="8" xfId="0" applyNumberFormat="1" applyFont="1" applyFill="1" applyBorder="1" applyAlignment="1" applyProtection="1">
      <alignment horizontal="center"/>
      <protection locked="0"/>
    </xf>
    <xf numFmtId="3" fontId="24" fillId="5" borderId="8" xfId="0" applyNumberFormat="1" applyFont="1" applyFill="1" applyBorder="1" applyAlignment="1" applyProtection="1">
      <alignment horizontal="center" vertical="center"/>
      <protection locked="0"/>
    </xf>
    <xf numFmtId="0" fontId="8" fillId="5" borderId="8" xfId="0" applyFont="1" applyFill="1" applyBorder="1" applyAlignment="1" applyProtection="1">
      <alignment horizontal="left"/>
      <protection locked="0"/>
    </xf>
    <xf numFmtId="0" fontId="16" fillId="6" borderId="12" xfId="0" applyFont="1" applyFill="1" applyBorder="1" applyAlignment="1">
      <alignment horizontal="left" wrapText="1"/>
    </xf>
    <xf numFmtId="0" fontId="16" fillId="6" borderId="14" xfId="0" applyFont="1" applyFill="1" applyBorder="1" applyAlignment="1">
      <alignment horizontal="left" wrapText="1"/>
    </xf>
    <xf numFmtId="0" fontId="16" fillId="6" borderId="13" xfId="0" applyFont="1" applyFill="1" applyBorder="1" applyAlignment="1">
      <alignment horizontal="left" wrapText="1"/>
    </xf>
    <xf numFmtId="0" fontId="24" fillId="0" borderId="8" xfId="0" applyFont="1" applyBorder="1" applyAlignment="1" applyProtection="1">
      <alignment horizontal="center"/>
      <protection locked="0"/>
    </xf>
    <xf numFmtId="3" fontId="24" fillId="5" borderId="11" xfId="0" applyNumberFormat="1" applyFont="1" applyFill="1" applyBorder="1" applyAlignment="1" applyProtection="1">
      <alignment horizontal="center"/>
      <protection locked="0"/>
    </xf>
    <xf numFmtId="0" fontId="16" fillId="6" borderId="12" xfId="0" applyFont="1" applyFill="1" applyBorder="1" applyAlignment="1">
      <alignment horizontal="left"/>
    </xf>
    <xf numFmtId="0" fontId="16" fillId="6" borderId="14" xfId="0" applyFont="1" applyFill="1" applyBorder="1" applyAlignment="1">
      <alignment horizontal="left"/>
    </xf>
    <xf numFmtId="0" fontId="16" fillId="6" borderId="13" xfId="0" applyFont="1" applyFill="1" applyBorder="1" applyAlignment="1">
      <alignment horizontal="left"/>
    </xf>
    <xf numFmtId="0" fontId="16" fillId="0" borderId="12" xfId="0" applyFont="1" applyFill="1" applyBorder="1" applyAlignment="1">
      <alignment horizontal="left" wrapText="1"/>
    </xf>
    <xf numFmtId="0" fontId="16" fillId="0" borderId="14" xfId="0" applyFont="1" applyFill="1" applyBorder="1" applyAlignment="1">
      <alignment horizontal="left" wrapText="1"/>
    </xf>
    <xf numFmtId="0" fontId="16" fillId="0" borderId="13" xfId="0" applyFont="1" applyFill="1" applyBorder="1" applyAlignment="1">
      <alignment horizontal="left" wrapText="1"/>
    </xf>
    <xf numFmtId="164" fontId="8" fillId="5" borderId="8" xfId="0" applyNumberFormat="1"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11" fillId="6" borderId="14" xfId="9" applyFill="1" applyBorder="1" applyAlignment="1">
      <alignment horizontal="center" wrapText="1"/>
    </xf>
    <xf numFmtId="0" fontId="11" fillId="6" borderId="13" xfId="9" applyFill="1" applyBorder="1" applyAlignment="1">
      <alignment horizontal="center" wrapText="1"/>
    </xf>
    <xf numFmtId="3" fontId="22" fillId="5" borderId="12" xfId="0" applyNumberFormat="1" applyFont="1" applyFill="1" applyBorder="1" applyAlignment="1" applyProtection="1">
      <alignment horizontal="left" wrapText="1"/>
      <protection locked="0"/>
    </xf>
    <xf numFmtId="3" fontId="22" fillId="5" borderId="14" xfId="0" applyNumberFormat="1" applyFont="1" applyFill="1" applyBorder="1" applyAlignment="1" applyProtection="1">
      <alignment horizontal="left" wrapText="1"/>
      <protection locked="0"/>
    </xf>
    <xf numFmtId="3" fontId="22" fillId="5" borderId="13" xfId="0" applyNumberFormat="1" applyFont="1" applyFill="1" applyBorder="1" applyAlignment="1" applyProtection="1">
      <alignment horizontal="left" wrapText="1"/>
      <protection locked="0"/>
    </xf>
    <xf numFmtId="0" fontId="49" fillId="3" borderId="12" xfId="0" applyFont="1" applyFill="1" applyBorder="1" applyAlignment="1">
      <alignment horizontal="left" indent="1"/>
    </xf>
    <xf numFmtId="0" fontId="49" fillId="3" borderId="14" xfId="0" applyFont="1" applyFill="1" applyBorder="1" applyAlignment="1">
      <alignment horizontal="left" indent="1"/>
    </xf>
    <xf numFmtId="0" fontId="49" fillId="3" borderId="13" xfId="0" applyFont="1" applyFill="1" applyBorder="1" applyAlignment="1">
      <alignment horizontal="left" indent="1"/>
    </xf>
    <xf numFmtId="3" fontId="25" fillId="3" borderId="16" xfId="0" applyNumberFormat="1" applyFont="1" applyFill="1" applyBorder="1" applyAlignment="1">
      <alignment horizontal="center"/>
    </xf>
    <xf numFmtId="3" fontId="25" fillId="3" borderId="17" xfId="0" applyNumberFormat="1" applyFont="1" applyFill="1" applyBorder="1" applyAlignment="1">
      <alignment horizontal="center"/>
    </xf>
    <xf numFmtId="3" fontId="25" fillId="3" borderId="12" xfId="0" applyNumberFormat="1" applyFont="1" applyFill="1" applyBorder="1" applyAlignment="1" applyProtection="1">
      <alignment horizontal="center"/>
    </xf>
    <xf numFmtId="3" fontId="25" fillId="3" borderId="13" xfId="0" applyNumberFormat="1" applyFont="1" applyFill="1" applyBorder="1" applyAlignment="1" applyProtection="1">
      <alignment horizontal="center"/>
    </xf>
    <xf numFmtId="3" fontId="24" fillId="3" borderId="8" xfId="0" applyNumberFormat="1" applyFont="1" applyFill="1" applyBorder="1" applyAlignment="1" applyProtection="1">
      <alignment horizontal="center"/>
    </xf>
    <xf numFmtId="3" fontId="22" fillId="5" borderId="12" xfId="0" applyNumberFormat="1" applyFont="1" applyFill="1" applyBorder="1" applyAlignment="1" applyProtection="1">
      <alignment horizontal="left" vertical="center"/>
      <protection locked="0"/>
    </xf>
    <xf numFmtId="3" fontId="22" fillId="5" borderId="14" xfId="0" applyNumberFormat="1" applyFont="1" applyFill="1" applyBorder="1" applyAlignment="1" applyProtection="1">
      <alignment horizontal="left" vertical="center"/>
      <protection locked="0"/>
    </xf>
    <xf numFmtId="3" fontId="22" fillId="5" borderId="13" xfId="0" applyNumberFormat="1" applyFont="1" applyFill="1" applyBorder="1" applyAlignment="1" applyProtection="1">
      <alignment horizontal="left" vertical="center"/>
      <protection locked="0"/>
    </xf>
    <xf numFmtId="3" fontId="22" fillId="5" borderId="12" xfId="0" applyNumberFormat="1" applyFont="1" applyFill="1" applyBorder="1" applyAlignment="1" applyProtection="1">
      <alignment horizontal="left" vertical="center" wrapText="1"/>
      <protection locked="0"/>
    </xf>
    <xf numFmtId="3" fontId="22" fillId="5" borderId="14" xfId="0" applyNumberFormat="1" applyFont="1" applyFill="1" applyBorder="1" applyAlignment="1" applyProtection="1">
      <alignment horizontal="left" vertical="center" wrapText="1"/>
      <protection locked="0"/>
    </xf>
    <xf numFmtId="3" fontId="22" fillId="5" borderId="13" xfId="0" applyNumberFormat="1" applyFont="1" applyFill="1" applyBorder="1" applyAlignment="1" applyProtection="1">
      <alignment horizontal="left" vertical="center" wrapText="1"/>
      <protection locked="0"/>
    </xf>
    <xf numFmtId="0" fontId="2" fillId="6" borderId="0" xfId="0" applyFont="1" applyFill="1" applyBorder="1" applyAlignment="1" applyProtection="1">
      <alignment horizontal="left" vertical="top" wrapText="1"/>
    </xf>
    <xf numFmtId="0" fontId="29" fillId="6" borderId="0" xfId="0" applyFont="1" applyFill="1" applyBorder="1" applyAlignment="1" applyProtection="1">
      <alignment horizontal="left" vertical="top" wrapText="1"/>
    </xf>
    <xf numFmtId="0" fontId="38" fillId="6" borderId="30" xfId="0" quotePrefix="1" applyFont="1" applyFill="1" applyBorder="1" applyAlignment="1" applyProtection="1">
      <alignment horizontal="left"/>
    </xf>
    <xf numFmtId="0" fontId="38" fillId="6" borderId="31" xfId="0" quotePrefix="1" applyFont="1" applyFill="1" applyBorder="1" applyAlignment="1" applyProtection="1">
      <alignment horizontal="left"/>
    </xf>
    <xf numFmtId="0" fontId="38" fillId="6" borderId="32" xfId="0" quotePrefix="1" applyFont="1" applyFill="1" applyBorder="1" applyAlignment="1" applyProtection="1">
      <alignment horizontal="left"/>
    </xf>
    <xf numFmtId="0" fontId="19" fillId="0" borderId="18" xfId="0"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12"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28" fillId="6" borderId="0" xfId="0" quotePrefix="1" applyFont="1" applyFill="1" applyAlignment="1" applyProtection="1">
      <alignment horizontal="center" vertical="center" textRotation="90"/>
    </xf>
    <xf numFmtId="0" fontId="28" fillId="6" borderId="0" xfId="0" applyFont="1" applyFill="1" applyAlignment="1" applyProtection="1">
      <alignment horizontal="center" vertical="center" textRotation="90"/>
    </xf>
    <xf numFmtId="0" fontId="29" fillId="0" borderId="0" xfId="0" applyFont="1" applyBorder="1" applyAlignment="1" applyProtection="1">
      <alignment horizontal="center" textRotation="90"/>
    </xf>
    <xf numFmtId="0" fontId="28" fillId="8" borderId="4" xfId="0" applyFont="1" applyFill="1" applyBorder="1" applyAlignment="1" applyProtection="1">
      <alignment horizontal="center" vertical="center" wrapText="1"/>
    </xf>
    <xf numFmtId="0" fontId="28" fillId="2" borderId="5" xfId="0" applyFont="1" applyFill="1" applyBorder="1" applyAlignment="1" applyProtection="1">
      <alignment horizontal="center" vertical="center" textRotation="90" wrapText="1"/>
    </xf>
    <xf numFmtId="0" fontId="28" fillId="2" borderId="7" xfId="0" applyFont="1" applyFill="1" applyBorder="1" applyAlignment="1" applyProtection="1">
      <alignment horizontal="center" vertical="center" textRotation="90" wrapText="1"/>
    </xf>
    <xf numFmtId="0" fontId="28" fillId="7" borderId="4" xfId="0" applyFont="1" applyFill="1" applyBorder="1" applyAlignment="1" applyProtection="1">
      <alignment horizontal="center" vertical="center" wrapText="1"/>
    </xf>
    <xf numFmtId="0" fontId="28" fillId="7" borderId="4" xfId="0" applyFont="1" applyFill="1" applyBorder="1" applyAlignment="1" applyProtection="1">
      <alignment horizontal="center" vertical="center"/>
    </xf>
    <xf numFmtId="0" fontId="28" fillId="13" borderId="0"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2" fillId="6" borderId="0" xfId="0" applyFont="1" applyFill="1" applyAlignment="1" applyProtection="1">
      <alignment horizontal="left" vertical="top" wrapText="1"/>
    </xf>
    <xf numFmtId="0" fontId="3" fillId="6" borderId="0" xfId="0" applyFont="1" applyFill="1" applyAlignment="1" applyProtection="1">
      <alignment horizontal="left" vertical="top" wrapText="1"/>
    </xf>
    <xf numFmtId="2" fontId="25" fillId="3" borderId="9" xfId="0" applyNumberFormat="1" applyFont="1" applyFill="1" applyBorder="1" applyAlignment="1" applyProtection="1">
      <alignment horizontal="center"/>
    </xf>
    <xf numFmtId="0" fontId="25" fillId="6" borderId="27" xfId="0" applyFont="1" applyFill="1" applyBorder="1" applyAlignment="1" applyProtection="1">
      <alignment horizontal="left"/>
    </xf>
    <xf numFmtId="0" fontId="25" fillId="6" borderId="28" xfId="0" applyFont="1" applyFill="1" applyBorder="1" applyAlignment="1" applyProtection="1">
      <alignment horizontal="left"/>
    </xf>
    <xf numFmtId="0" fontId="25" fillId="6" borderId="29" xfId="0" applyFont="1" applyFill="1" applyBorder="1" applyAlignment="1" applyProtection="1">
      <alignment horizontal="left"/>
    </xf>
    <xf numFmtId="0" fontId="16" fillId="6" borderId="12" xfId="0" applyFont="1" applyFill="1" applyBorder="1" applyAlignment="1" applyProtection="1">
      <alignment horizontal="left" wrapText="1"/>
    </xf>
    <xf numFmtId="0" fontId="16" fillId="6" borderId="14" xfId="0" applyFont="1" applyFill="1" applyBorder="1" applyAlignment="1" applyProtection="1">
      <alignment horizontal="left" wrapText="1"/>
    </xf>
    <xf numFmtId="0" fontId="16" fillId="6" borderId="13" xfId="0" applyFont="1" applyFill="1" applyBorder="1" applyAlignment="1" applyProtection="1">
      <alignment horizontal="left" wrapText="1"/>
    </xf>
    <xf numFmtId="3" fontId="24" fillId="5" borderId="8" xfId="0" applyNumberFormat="1" applyFont="1" applyFill="1" applyBorder="1" applyAlignment="1" applyProtection="1">
      <alignment horizontal="center"/>
    </xf>
    <xf numFmtId="3" fontId="22" fillId="5" borderId="12" xfId="0" applyNumberFormat="1" applyFont="1" applyFill="1" applyBorder="1" applyAlignment="1" applyProtection="1">
      <alignment horizontal="left" wrapText="1"/>
    </xf>
    <xf numFmtId="3" fontId="22" fillId="5" borderId="14" xfId="0" applyNumberFormat="1" applyFont="1" applyFill="1" applyBorder="1" applyAlignment="1" applyProtection="1">
      <alignment horizontal="left" wrapText="1"/>
    </xf>
    <xf numFmtId="3" fontId="22" fillId="5" borderId="13" xfId="0" applyNumberFormat="1" applyFont="1" applyFill="1" applyBorder="1" applyAlignment="1" applyProtection="1">
      <alignment horizontal="left" wrapText="1"/>
    </xf>
    <xf numFmtId="0" fontId="49" fillId="3" borderId="12" xfId="0" applyFont="1" applyFill="1" applyBorder="1" applyAlignment="1" applyProtection="1">
      <alignment horizontal="left" indent="1"/>
    </xf>
    <xf numFmtId="0" fontId="49" fillId="3" borderId="14" xfId="0" applyFont="1" applyFill="1" applyBorder="1" applyAlignment="1" applyProtection="1">
      <alignment horizontal="left" indent="1"/>
    </xf>
    <xf numFmtId="0" fontId="49" fillId="3" borderId="13" xfId="0" applyFont="1" applyFill="1" applyBorder="1" applyAlignment="1" applyProtection="1">
      <alignment horizontal="left" indent="1"/>
    </xf>
    <xf numFmtId="3" fontId="25" fillId="3" borderId="20" xfId="0" applyNumberFormat="1" applyFont="1" applyFill="1" applyBorder="1" applyAlignment="1" applyProtection="1">
      <alignment horizontal="center"/>
    </xf>
    <xf numFmtId="0" fontId="25" fillId="6" borderId="39" xfId="0" applyFont="1" applyFill="1" applyBorder="1" applyAlignment="1" applyProtection="1">
      <alignment horizontal="left" vertical="center" wrapText="1"/>
    </xf>
    <xf numFmtId="0" fontId="25" fillId="6" borderId="0" xfId="0" applyFont="1" applyFill="1" applyBorder="1" applyAlignment="1" applyProtection="1">
      <alignment horizontal="left" vertical="center" wrapText="1"/>
    </xf>
    <xf numFmtId="0" fontId="25" fillId="6" borderId="40" xfId="0" applyFont="1" applyFill="1" applyBorder="1" applyAlignment="1" applyProtection="1">
      <alignment horizontal="left" vertical="center" wrapText="1"/>
    </xf>
    <xf numFmtId="0" fontId="25" fillId="6" borderId="23" xfId="0" applyFont="1" applyFill="1" applyBorder="1" applyAlignment="1" applyProtection="1">
      <alignment horizontal="left" vertical="center" wrapText="1"/>
    </xf>
    <xf numFmtId="0" fontId="25" fillId="6" borderId="25" xfId="0" applyFont="1" applyFill="1" applyBorder="1" applyAlignment="1" applyProtection="1">
      <alignment horizontal="left" vertical="center" wrapText="1"/>
    </xf>
    <xf numFmtId="0" fontId="25" fillId="6" borderId="24" xfId="0" applyFont="1" applyFill="1" applyBorder="1" applyAlignment="1" applyProtection="1">
      <alignment horizontal="left" vertical="center" wrapText="1"/>
    </xf>
    <xf numFmtId="0" fontId="25" fillId="0" borderId="41"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165" fontId="25" fillId="3" borderId="9" xfId="0" applyNumberFormat="1" applyFont="1" applyFill="1" applyBorder="1" applyAlignment="1" applyProtection="1">
      <alignment horizontal="center"/>
    </xf>
    <xf numFmtId="0" fontId="24" fillId="5" borderId="8" xfId="0" applyFont="1" applyFill="1" applyBorder="1" applyAlignment="1" applyProtection="1">
      <alignment horizontal="center"/>
    </xf>
    <xf numFmtId="3" fontId="22" fillId="5" borderId="12" xfId="0" applyNumberFormat="1" applyFont="1" applyFill="1" applyBorder="1" applyAlignment="1" applyProtection="1">
      <alignment horizontal="left" vertical="center"/>
    </xf>
    <xf numFmtId="3" fontId="22" fillId="5" borderId="14" xfId="0" applyNumberFormat="1" applyFont="1" applyFill="1" applyBorder="1" applyAlignment="1" applyProtection="1">
      <alignment horizontal="left" vertical="center"/>
    </xf>
    <xf numFmtId="3" fontId="22" fillId="5" borderId="13" xfId="0" applyNumberFormat="1" applyFont="1" applyFill="1" applyBorder="1" applyAlignment="1" applyProtection="1">
      <alignment horizontal="left" vertical="center"/>
    </xf>
    <xf numFmtId="0" fontId="16" fillId="0" borderId="12" xfId="0" applyFont="1" applyFill="1" applyBorder="1" applyAlignment="1" applyProtection="1">
      <alignment horizontal="left" wrapText="1"/>
    </xf>
    <xf numFmtId="0" fontId="16" fillId="0" borderId="14" xfId="0" applyFont="1" applyFill="1" applyBorder="1" applyAlignment="1" applyProtection="1">
      <alignment horizontal="left" wrapText="1"/>
    </xf>
    <xf numFmtId="0" fontId="16" fillId="0" borderId="13" xfId="0" applyFont="1" applyFill="1" applyBorder="1" applyAlignment="1" applyProtection="1">
      <alignment horizontal="left" wrapText="1"/>
    </xf>
    <xf numFmtId="3" fontId="24" fillId="0" borderId="8" xfId="0" applyNumberFormat="1" applyFont="1" applyBorder="1" applyAlignment="1" applyProtection="1">
      <alignment horizontal="center"/>
    </xf>
    <xf numFmtId="0" fontId="16" fillId="6" borderId="12" xfId="0" applyFont="1" applyFill="1" applyBorder="1" applyAlignment="1" applyProtection="1">
      <alignment horizontal="left"/>
    </xf>
    <xf numFmtId="0" fontId="16" fillId="6" borderId="14" xfId="0" applyFont="1" applyFill="1" applyBorder="1" applyAlignment="1" applyProtection="1">
      <alignment horizontal="left"/>
    </xf>
    <xf numFmtId="0" fontId="11" fillId="6" borderId="14" xfId="9" applyFill="1" applyBorder="1" applyAlignment="1" applyProtection="1">
      <alignment horizontal="center" wrapText="1"/>
    </xf>
    <xf numFmtId="0" fontId="11" fillId="6" borderId="13" xfId="9" applyFill="1" applyBorder="1" applyAlignment="1" applyProtection="1">
      <alignment horizontal="center" wrapText="1"/>
    </xf>
    <xf numFmtId="0" fontId="16" fillId="6" borderId="13" xfId="0" applyFont="1" applyFill="1" applyBorder="1" applyAlignment="1" applyProtection="1">
      <alignment horizontal="left"/>
    </xf>
    <xf numFmtId="3" fontId="24" fillId="5" borderId="8" xfId="0" applyNumberFormat="1" applyFont="1" applyFill="1" applyBorder="1" applyAlignment="1" applyProtection="1">
      <alignment horizontal="center" vertical="center"/>
    </xf>
    <xf numFmtId="3" fontId="22" fillId="5" borderId="12" xfId="0" applyNumberFormat="1" applyFont="1" applyFill="1" applyBorder="1" applyAlignment="1" applyProtection="1">
      <alignment horizontal="left" vertical="center" wrapText="1"/>
    </xf>
    <xf numFmtId="3" fontId="22" fillId="5" borderId="14" xfId="0" applyNumberFormat="1" applyFont="1" applyFill="1" applyBorder="1" applyAlignment="1" applyProtection="1">
      <alignment horizontal="left" vertical="center" wrapText="1"/>
    </xf>
    <xf numFmtId="3" fontId="22" fillId="5" borderId="13" xfId="0" applyNumberFormat="1" applyFont="1" applyFill="1" applyBorder="1" applyAlignment="1" applyProtection="1">
      <alignment horizontal="left" vertical="center" wrapText="1"/>
    </xf>
    <xf numFmtId="3" fontId="25" fillId="3" borderId="16" xfId="0" applyNumberFormat="1" applyFont="1" applyFill="1" applyBorder="1" applyAlignment="1" applyProtection="1">
      <alignment horizontal="center"/>
    </xf>
    <xf numFmtId="3" fontId="25" fillId="3" borderId="17" xfId="0" applyNumberFormat="1" applyFont="1" applyFill="1" applyBorder="1" applyAlignment="1" applyProtection="1">
      <alignment horizontal="center"/>
    </xf>
    <xf numFmtId="0" fontId="24" fillId="0" borderId="8" xfId="0" applyFont="1" applyBorder="1" applyAlignment="1" applyProtection="1">
      <alignment horizontal="center"/>
    </xf>
    <xf numFmtId="0" fontId="8" fillId="5" borderId="8" xfId="0" applyFont="1" applyFill="1" applyBorder="1" applyAlignment="1" applyProtection="1">
      <alignment horizontal="left"/>
    </xf>
    <xf numFmtId="0" fontId="6" fillId="5" borderId="8" xfId="0" applyFont="1" applyFill="1" applyBorder="1" applyAlignment="1" applyProtection="1">
      <alignment horizontal="left"/>
    </xf>
    <xf numFmtId="164" fontId="8" fillId="5" borderId="8" xfId="0" applyNumberFormat="1" applyFont="1" applyFill="1" applyBorder="1" applyAlignment="1" applyProtection="1">
      <alignment horizontal="left"/>
    </xf>
    <xf numFmtId="3" fontId="24" fillId="5" borderId="11" xfId="0" applyNumberFormat="1" applyFont="1" applyFill="1" applyBorder="1" applyAlignment="1" applyProtection="1">
      <alignment horizontal="center"/>
    </xf>
    <xf numFmtId="2" fontId="24" fillId="5" borderId="8" xfId="0" applyNumberFormat="1" applyFont="1" applyFill="1" applyBorder="1" applyAlignment="1" applyProtection="1">
      <alignment horizontal="center"/>
    </xf>
    <xf numFmtId="0" fontId="29" fillId="6" borderId="33" xfId="0" applyFont="1" applyFill="1" applyBorder="1" applyAlignment="1">
      <alignment horizontal="left" vertical="top" wrapText="1"/>
    </xf>
    <xf numFmtId="0" fontId="29" fillId="6" borderId="17" xfId="0" applyFont="1" applyFill="1" applyBorder="1" applyAlignment="1">
      <alignment horizontal="left" vertical="top" wrapText="1"/>
    </xf>
    <xf numFmtId="0" fontId="29" fillId="6" borderId="0" xfId="0" applyFont="1" applyFill="1" applyBorder="1" applyAlignment="1">
      <alignment horizontal="left" vertical="top" wrapText="1"/>
    </xf>
    <xf numFmtId="0" fontId="29" fillId="6" borderId="35" xfId="0" applyFont="1" applyFill="1" applyBorder="1" applyAlignment="1">
      <alignment horizontal="left" vertical="top" wrapText="1"/>
    </xf>
    <xf numFmtId="0" fontId="29" fillId="6" borderId="16" xfId="0" applyFont="1" applyFill="1" applyBorder="1" applyAlignment="1">
      <alignment horizontal="left" vertical="top" wrapText="1"/>
    </xf>
    <xf numFmtId="0" fontId="29" fillId="6" borderId="38" xfId="0" applyFont="1" applyFill="1" applyBorder="1" applyAlignment="1">
      <alignment horizontal="left" vertical="top" wrapText="1"/>
    </xf>
    <xf numFmtId="0" fontId="76" fillId="6" borderId="0" xfId="9" applyFont="1" applyFill="1" applyBorder="1"/>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0"/>
  <tableStyles count="0" defaultTableStyle="TableStyleMedium9" defaultPivotStyle="PivotStyleMedium4"/>
  <colors>
    <mruColors>
      <color rgb="FFCCFFCC"/>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214312</xdr:colOff>
      <xdr:row>30</xdr:row>
      <xdr:rowOff>119063</xdr:rowOff>
    </xdr:from>
    <xdr:to>
      <xdr:col>5</xdr:col>
      <xdr:colOff>214312</xdr:colOff>
      <xdr:row>31</xdr:row>
      <xdr:rowOff>119063</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3800475" y="5776913"/>
          <a:ext cx="0" cy="200025"/>
        </a:xfrm>
        <a:prstGeom prst="line">
          <a:avLst/>
        </a:prstGeom>
        <a:ln w="12700">
          <a:solidFill>
            <a:schemeClr val="tx1"/>
          </a:solidFill>
          <a:prstDash val="sysDash"/>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214312</xdr:colOff>
      <xdr:row>19</xdr:row>
      <xdr:rowOff>119063</xdr:rowOff>
    </xdr:from>
    <xdr:to>
      <xdr:col>5</xdr:col>
      <xdr:colOff>214312</xdr:colOff>
      <xdr:row>20</xdr:row>
      <xdr:rowOff>119063</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800475" y="5776913"/>
          <a:ext cx="0" cy="200025"/>
        </a:xfrm>
        <a:prstGeom prst="line">
          <a:avLst/>
        </a:prstGeom>
        <a:ln w="12700">
          <a:solidFill>
            <a:schemeClr val="tx1"/>
          </a:solidFill>
          <a:prstDash val="sysDash"/>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214312</xdr:colOff>
      <xdr:row>30</xdr:row>
      <xdr:rowOff>119063</xdr:rowOff>
    </xdr:from>
    <xdr:to>
      <xdr:col>5</xdr:col>
      <xdr:colOff>214312</xdr:colOff>
      <xdr:row>31</xdr:row>
      <xdr:rowOff>119063</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3800475" y="5919788"/>
          <a:ext cx="0" cy="200025"/>
        </a:xfrm>
        <a:prstGeom prst="line">
          <a:avLst/>
        </a:prstGeom>
        <a:ln w="12700">
          <a:solidFill>
            <a:schemeClr val="tx1"/>
          </a:solidFill>
          <a:prstDash val="sysDash"/>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214312</xdr:colOff>
      <xdr:row>19</xdr:row>
      <xdr:rowOff>119063</xdr:rowOff>
    </xdr:from>
    <xdr:to>
      <xdr:col>5</xdr:col>
      <xdr:colOff>214312</xdr:colOff>
      <xdr:row>20</xdr:row>
      <xdr:rowOff>119063</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3800475" y="3657601"/>
          <a:ext cx="0" cy="200025"/>
        </a:xfrm>
        <a:prstGeom prst="line">
          <a:avLst/>
        </a:prstGeom>
        <a:ln w="12700">
          <a:solidFill>
            <a:schemeClr val="tx1"/>
          </a:solidFill>
          <a:prstDash val="sysDash"/>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823913</xdr:colOff>
      <xdr:row>46</xdr:row>
      <xdr:rowOff>123825</xdr:rowOff>
    </xdr:from>
    <xdr:to>
      <xdr:col>7</xdr:col>
      <xdr:colOff>100013</xdr:colOff>
      <xdr:row>46</xdr:row>
      <xdr:rowOff>128587</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flipV="1">
          <a:off x="823913" y="9691688"/>
          <a:ext cx="4152900" cy="4762"/>
        </a:xfrm>
        <a:prstGeom prst="straightConnector1">
          <a:avLst/>
        </a:prstGeom>
        <a:ln w="12700">
          <a:solidFill>
            <a:schemeClr val="accent1"/>
          </a:solidFill>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314326</xdr:colOff>
      <xdr:row>43</xdr:row>
      <xdr:rowOff>28575</xdr:rowOff>
    </xdr:from>
    <xdr:to>
      <xdr:col>7</xdr:col>
      <xdr:colOff>319088</xdr:colOff>
      <xdr:row>46</xdr:row>
      <xdr:rowOff>14288</xdr:rowOff>
    </xdr:to>
    <xdr:cxnSp macro="">
      <xdr:nvCxnSpPr>
        <xdr:cNvPr id="5" name="Straight Arrow Connector 4">
          <a:extLst>
            <a:ext uri="{FF2B5EF4-FFF2-40B4-BE49-F238E27FC236}">
              <a16:creationId xmlns:a16="http://schemas.microsoft.com/office/drawing/2014/main" id="{00000000-0008-0000-0200-000005000000}"/>
            </a:ext>
          </a:extLst>
        </xdr:cNvPr>
        <xdr:cNvCxnSpPr/>
      </xdr:nvCxnSpPr>
      <xdr:spPr>
        <a:xfrm flipH="1">
          <a:off x="5191126" y="8996363"/>
          <a:ext cx="4762" cy="585788"/>
        </a:xfrm>
        <a:prstGeom prst="straightConnector1">
          <a:avLst/>
        </a:prstGeom>
        <a:ln w="19050">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fpuc.org/sites/default/files/documents/NP%20Single%20Site%20Calc_V8.1.xlsx" TargetMode="External"/><Relationship Id="rId1" Type="http://schemas.openxmlformats.org/officeDocument/2006/relationships/hyperlink" Target="https://sfpuc.org/construction-contracts/design-guidelines-standards/recycled-water-use"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2.xml"/><Relationship Id="rId2" Type="http://schemas.openxmlformats.org/officeDocument/2006/relationships/hyperlink" Target="https://sfpuc.org/construction-contracts/design-guidelines-standards/recycled-water-use" TargetMode="External"/><Relationship Id="rId1" Type="http://schemas.openxmlformats.org/officeDocument/2006/relationships/hyperlink" Target="https://sfpuc.org/sites/default/files/documents/NP%20Single%20Site%20Calc_V8.1.xlsx" TargetMode="External"/><Relationship Id="rId6" Type="http://schemas.openxmlformats.org/officeDocument/2006/relationships/vmlDrawing" Target="../drawings/vmlDrawing4.vm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3.xml"/><Relationship Id="rId2" Type="http://schemas.openxmlformats.org/officeDocument/2006/relationships/hyperlink" Target="https://sfpuc.org/construction-contracts/design-guidelines-standards/recycled-water-use" TargetMode="External"/><Relationship Id="rId1" Type="http://schemas.openxmlformats.org/officeDocument/2006/relationships/hyperlink" Target="https://sfpuc.org/sites/default/files/documents/NP%20Single%20Site%20Calc_V8.1.xlsx"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http://sfpuc.org/smr" TargetMode="External"/><Relationship Id="rId7" Type="http://schemas.openxmlformats.org/officeDocument/2006/relationships/printerSettings" Target="../printerSettings/printerSettings4.bin"/><Relationship Id="rId2" Type="http://schemas.openxmlformats.org/officeDocument/2006/relationships/hyperlink" Target="https://sfpuc.org/construction-contracts/design-guidelines-standards/onsite-water-reuse" TargetMode="External"/><Relationship Id="rId1" Type="http://schemas.openxmlformats.org/officeDocument/2006/relationships/hyperlink" Target="http://sfpuc.org/smr" TargetMode="External"/><Relationship Id="rId6" Type="http://schemas.openxmlformats.org/officeDocument/2006/relationships/hyperlink" Target="https://sfpuc.org/sites/default/files/documents/RW_StandardsProcedures-Implementation.pdf" TargetMode="External"/><Relationship Id="rId5" Type="http://schemas.openxmlformats.org/officeDocument/2006/relationships/hyperlink" Target="https://sfpuc.org/construction-contracts/design-guidelines-standards/recycled-water-use" TargetMode="External"/><Relationship Id="rId4" Type="http://schemas.openxmlformats.org/officeDocument/2006/relationships/hyperlink" Target="http://sfpuc.org/sm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E70"/>
  <sheetViews>
    <sheetView topLeftCell="A52" zoomScaleNormal="100" workbookViewId="0">
      <selection activeCell="A43" sqref="A43:C43"/>
    </sheetView>
  </sheetViews>
  <sheetFormatPr defaultColWidth="8.375" defaultRowHeight="15" x14ac:dyDescent="0.25"/>
  <cols>
    <col min="1" max="1" width="14.5" style="76" customWidth="1"/>
    <col min="2" max="2" width="6.375" style="75" customWidth="1"/>
    <col min="3" max="3" width="68" style="75" customWidth="1"/>
    <col min="4" max="251" width="8.375" style="75"/>
    <col min="252" max="252" width="14.5" style="75" customWidth="1"/>
    <col min="253" max="253" width="8.375" style="75"/>
    <col min="254" max="254" width="170.5" style="75" customWidth="1"/>
    <col min="255" max="507" width="8.375" style="75"/>
    <col min="508" max="508" width="14.5" style="75" customWidth="1"/>
    <col min="509" max="509" width="8.375" style="75"/>
    <col min="510" max="510" width="170.5" style="75" customWidth="1"/>
    <col min="511" max="763" width="8.375" style="75"/>
    <col min="764" max="764" width="14.5" style="75" customWidth="1"/>
    <col min="765" max="765" width="8.375" style="75"/>
    <col min="766" max="766" width="170.5" style="75" customWidth="1"/>
    <col min="767" max="1019" width="8.375" style="75"/>
    <col min="1020" max="1020" width="14.5" style="75" customWidth="1"/>
    <col min="1021" max="1021" width="8.375" style="75"/>
    <col min="1022" max="1022" width="170.5" style="75" customWidth="1"/>
    <col min="1023" max="1275" width="8.375" style="75"/>
    <col min="1276" max="1276" width="14.5" style="75" customWidth="1"/>
    <col min="1277" max="1277" width="8.375" style="75"/>
    <col min="1278" max="1278" width="170.5" style="75" customWidth="1"/>
    <col min="1279" max="1531" width="8.375" style="75"/>
    <col min="1532" max="1532" width="14.5" style="75" customWidth="1"/>
    <col min="1533" max="1533" width="8.375" style="75"/>
    <col min="1534" max="1534" width="170.5" style="75" customWidth="1"/>
    <col min="1535" max="1787" width="8.375" style="75"/>
    <col min="1788" max="1788" width="14.5" style="75" customWidth="1"/>
    <col min="1789" max="1789" width="8.375" style="75"/>
    <col min="1790" max="1790" width="170.5" style="75" customWidth="1"/>
    <col min="1791" max="2043" width="8.375" style="75"/>
    <col min="2044" max="2044" width="14.5" style="75" customWidth="1"/>
    <col min="2045" max="2045" width="8.375" style="75"/>
    <col min="2046" max="2046" width="170.5" style="75" customWidth="1"/>
    <col min="2047" max="2299" width="8.375" style="75"/>
    <col min="2300" max="2300" width="14.5" style="75" customWidth="1"/>
    <col min="2301" max="2301" width="8.375" style="75"/>
    <col min="2302" max="2302" width="170.5" style="75" customWidth="1"/>
    <col min="2303" max="2555" width="8.375" style="75"/>
    <col min="2556" max="2556" width="14.5" style="75" customWidth="1"/>
    <col min="2557" max="2557" width="8.375" style="75"/>
    <col min="2558" max="2558" width="170.5" style="75" customWidth="1"/>
    <col min="2559" max="2811" width="8.375" style="75"/>
    <col min="2812" max="2812" width="14.5" style="75" customWidth="1"/>
    <col min="2813" max="2813" width="8.375" style="75"/>
    <col min="2814" max="2814" width="170.5" style="75" customWidth="1"/>
    <col min="2815" max="3067" width="8.375" style="75"/>
    <col min="3068" max="3068" width="14.5" style="75" customWidth="1"/>
    <col min="3069" max="3069" width="8.375" style="75"/>
    <col min="3070" max="3070" width="170.5" style="75" customWidth="1"/>
    <col min="3071" max="3323" width="8.375" style="75"/>
    <col min="3324" max="3324" width="14.5" style="75" customWidth="1"/>
    <col min="3325" max="3325" width="8.375" style="75"/>
    <col min="3326" max="3326" width="170.5" style="75" customWidth="1"/>
    <col min="3327" max="3579" width="8.375" style="75"/>
    <col min="3580" max="3580" width="14.5" style="75" customWidth="1"/>
    <col min="3581" max="3581" width="8.375" style="75"/>
    <col min="3582" max="3582" width="170.5" style="75" customWidth="1"/>
    <col min="3583" max="3835" width="8.375" style="75"/>
    <col min="3836" max="3836" width="14.5" style="75" customWidth="1"/>
    <col min="3837" max="3837" width="8.375" style="75"/>
    <col min="3838" max="3838" width="170.5" style="75" customWidth="1"/>
    <col min="3839" max="4091" width="8.375" style="75"/>
    <col min="4092" max="4092" width="14.5" style="75" customWidth="1"/>
    <col min="4093" max="4093" width="8.375" style="75"/>
    <col min="4094" max="4094" width="170.5" style="75" customWidth="1"/>
    <col min="4095" max="4347" width="8.375" style="75"/>
    <col min="4348" max="4348" width="14.5" style="75" customWidth="1"/>
    <col min="4349" max="4349" width="8.375" style="75"/>
    <col min="4350" max="4350" width="170.5" style="75" customWidth="1"/>
    <col min="4351" max="4603" width="8.375" style="75"/>
    <col min="4604" max="4604" width="14.5" style="75" customWidth="1"/>
    <col min="4605" max="4605" width="8.375" style="75"/>
    <col min="4606" max="4606" width="170.5" style="75" customWidth="1"/>
    <col min="4607" max="4859" width="8.375" style="75"/>
    <col min="4860" max="4860" width="14.5" style="75" customWidth="1"/>
    <col min="4861" max="4861" width="8.375" style="75"/>
    <col min="4862" max="4862" width="170.5" style="75" customWidth="1"/>
    <col min="4863" max="5115" width="8.375" style="75"/>
    <col min="5116" max="5116" width="14.5" style="75" customWidth="1"/>
    <col min="5117" max="5117" width="8.375" style="75"/>
    <col min="5118" max="5118" width="170.5" style="75" customWidth="1"/>
    <col min="5119" max="5371" width="8.375" style="75"/>
    <col min="5372" max="5372" width="14.5" style="75" customWidth="1"/>
    <col min="5373" max="5373" width="8.375" style="75"/>
    <col min="5374" max="5374" width="170.5" style="75" customWidth="1"/>
    <col min="5375" max="5627" width="8.375" style="75"/>
    <col min="5628" max="5628" width="14.5" style="75" customWidth="1"/>
    <col min="5629" max="5629" width="8.375" style="75"/>
    <col min="5630" max="5630" width="170.5" style="75" customWidth="1"/>
    <col min="5631" max="5883" width="8.375" style="75"/>
    <col min="5884" max="5884" width="14.5" style="75" customWidth="1"/>
    <col min="5885" max="5885" width="8.375" style="75"/>
    <col min="5886" max="5886" width="170.5" style="75" customWidth="1"/>
    <col min="5887" max="6139" width="8.375" style="75"/>
    <col min="6140" max="6140" width="14.5" style="75" customWidth="1"/>
    <col min="6141" max="6141" width="8.375" style="75"/>
    <col min="6142" max="6142" width="170.5" style="75" customWidth="1"/>
    <col min="6143" max="6395" width="8.375" style="75"/>
    <col min="6396" max="6396" width="14.5" style="75" customWidth="1"/>
    <col min="6397" max="6397" width="8.375" style="75"/>
    <col min="6398" max="6398" width="170.5" style="75" customWidth="1"/>
    <col min="6399" max="6651" width="8.375" style="75"/>
    <col min="6652" max="6652" width="14.5" style="75" customWidth="1"/>
    <col min="6653" max="6653" width="8.375" style="75"/>
    <col min="6654" max="6654" width="170.5" style="75" customWidth="1"/>
    <col min="6655" max="6907" width="8.375" style="75"/>
    <col min="6908" max="6908" width="14.5" style="75" customWidth="1"/>
    <col min="6909" max="6909" width="8.375" style="75"/>
    <col min="6910" max="6910" width="170.5" style="75" customWidth="1"/>
    <col min="6911" max="7163" width="8.375" style="75"/>
    <col min="7164" max="7164" width="14.5" style="75" customWidth="1"/>
    <col min="7165" max="7165" width="8.375" style="75"/>
    <col min="7166" max="7166" width="170.5" style="75" customWidth="1"/>
    <col min="7167" max="7419" width="8.375" style="75"/>
    <col min="7420" max="7420" width="14.5" style="75" customWidth="1"/>
    <col min="7421" max="7421" width="8.375" style="75"/>
    <col min="7422" max="7422" width="170.5" style="75" customWidth="1"/>
    <col min="7423" max="7675" width="8.375" style="75"/>
    <col min="7676" max="7676" width="14.5" style="75" customWidth="1"/>
    <col min="7677" max="7677" width="8.375" style="75"/>
    <col min="7678" max="7678" width="170.5" style="75" customWidth="1"/>
    <col min="7679" max="7931" width="8.375" style="75"/>
    <col min="7932" max="7932" width="14.5" style="75" customWidth="1"/>
    <col min="7933" max="7933" width="8.375" style="75"/>
    <col min="7934" max="7934" width="170.5" style="75" customWidth="1"/>
    <col min="7935" max="8187" width="8.375" style="75"/>
    <col min="8188" max="8188" width="14.5" style="75" customWidth="1"/>
    <col min="8189" max="8189" width="8.375" style="75"/>
    <col min="8190" max="8190" width="170.5" style="75" customWidth="1"/>
    <col min="8191" max="8443" width="8.375" style="75"/>
    <col min="8444" max="8444" width="14.5" style="75" customWidth="1"/>
    <col min="8445" max="8445" width="8.375" style="75"/>
    <col min="8446" max="8446" width="170.5" style="75" customWidth="1"/>
    <col min="8447" max="8699" width="8.375" style="75"/>
    <col min="8700" max="8700" width="14.5" style="75" customWidth="1"/>
    <col min="8701" max="8701" width="8.375" style="75"/>
    <col min="8702" max="8702" width="170.5" style="75" customWidth="1"/>
    <col min="8703" max="8955" width="8.375" style="75"/>
    <col min="8956" max="8956" width="14.5" style="75" customWidth="1"/>
    <col min="8957" max="8957" width="8.375" style="75"/>
    <col min="8958" max="8958" width="170.5" style="75" customWidth="1"/>
    <col min="8959" max="9211" width="8.375" style="75"/>
    <col min="9212" max="9212" width="14.5" style="75" customWidth="1"/>
    <col min="9213" max="9213" width="8.375" style="75"/>
    <col min="9214" max="9214" width="170.5" style="75" customWidth="1"/>
    <col min="9215" max="9467" width="8.375" style="75"/>
    <col min="9468" max="9468" width="14.5" style="75" customWidth="1"/>
    <col min="9469" max="9469" width="8.375" style="75"/>
    <col min="9470" max="9470" width="170.5" style="75" customWidth="1"/>
    <col min="9471" max="9723" width="8.375" style="75"/>
    <col min="9724" max="9724" width="14.5" style="75" customWidth="1"/>
    <col min="9725" max="9725" width="8.375" style="75"/>
    <col min="9726" max="9726" width="170.5" style="75" customWidth="1"/>
    <col min="9727" max="9979" width="8.375" style="75"/>
    <col min="9980" max="9980" width="14.5" style="75" customWidth="1"/>
    <col min="9981" max="9981" width="8.375" style="75"/>
    <col min="9982" max="9982" width="170.5" style="75" customWidth="1"/>
    <col min="9983" max="10235" width="8.375" style="75"/>
    <col min="10236" max="10236" width="14.5" style="75" customWidth="1"/>
    <col min="10237" max="10237" width="8.375" style="75"/>
    <col min="10238" max="10238" width="170.5" style="75" customWidth="1"/>
    <col min="10239" max="10491" width="8.375" style="75"/>
    <col min="10492" max="10492" width="14.5" style="75" customWidth="1"/>
    <col min="10493" max="10493" width="8.375" style="75"/>
    <col min="10494" max="10494" width="170.5" style="75" customWidth="1"/>
    <col min="10495" max="10747" width="8.375" style="75"/>
    <col min="10748" max="10748" width="14.5" style="75" customWidth="1"/>
    <col min="10749" max="10749" width="8.375" style="75"/>
    <col min="10750" max="10750" width="170.5" style="75" customWidth="1"/>
    <col min="10751" max="11003" width="8.375" style="75"/>
    <col min="11004" max="11004" width="14.5" style="75" customWidth="1"/>
    <col min="11005" max="11005" width="8.375" style="75"/>
    <col min="11006" max="11006" width="170.5" style="75" customWidth="1"/>
    <col min="11007" max="11259" width="8.375" style="75"/>
    <col min="11260" max="11260" width="14.5" style="75" customWidth="1"/>
    <col min="11261" max="11261" width="8.375" style="75"/>
    <col min="11262" max="11262" width="170.5" style="75" customWidth="1"/>
    <col min="11263" max="11515" width="8.375" style="75"/>
    <col min="11516" max="11516" width="14.5" style="75" customWidth="1"/>
    <col min="11517" max="11517" width="8.375" style="75"/>
    <col min="11518" max="11518" width="170.5" style="75" customWidth="1"/>
    <col min="11519" max="11771" width="8.375" style="75"/>
    <col min="11772" max="11772" width="14.5" style="75" customWidth="1"/>
    <col min="11773" max="11773" width="8.375" style="75"/>
    <col min="11774" max="11774" width="170.5" style="75" customWidth="1"/>
    <col min="11775" max="12027" width="8.375" style="75"/>
    <col min="12028" max="12028" width="14.5" style="75" customWidth="1"/>
    <col min="12029" max="12029" width="8.375" style="75"/>
    <col min="12030" max="12030" width="170.5" style="75" customWidth="1"/>
    <col min="12031" max="12283" width="8.375" style="75"/>
    <col min="12284" max="12284" width="14.5" style="75" customWidth="1"/>
    <col min="12285" max="12285" width="8.375" style="75"/>
    <col min="12286" max="12286" width="170.5" style="75" customWidth="1"/>
    <col min="12287" max="12539" width="8.375" style="75"/>
    <col min="12540" max="12540" width="14.5" style="75" customWidth="1"/>
    <col min="12541" max="12541" width="8.375" style="75"/>
    <col min="12542" max="12542" width="170.5" style="75" customWidth="1"/>
    <col min="12543" max="12795" width="8.375" style="75"/>
    <col min="12796" max="12796" width="14.5" style="75" customWidth="1"/>
    <col min="12797" max="12797" width="8.375" style="75"/>
    <col min="12798" max="12798" width="170.5" style="75" customWidth="1"/>
    <col min="12799" max="13051" width="8.375" style="75"/>
    <col min="13052" max="13052" width="14.5" style="75" customWidth="1"/>
    <col min="13053" max="13053" width="8.375" style="75"/>
    <col min="13054" max="13054" width="170.5" style="75" customWidth="1"/>
    <col min="13055" max="13307" width="8.375" style="75"/>
    <col min="13308" max="13308" width="14.5" style="75" customWidth="1"/>
    <col min="13309" max="13309" width="8.375" style="75"/>
    <col min="13310" max="13310" width="170.5" style="75" customWidth="1"/>
    <col min="13311" max="13563" width="8.375" style="75"/>
    <col min="13564" max="13564" width="14.5" style="75" customWidth="1"/>
    <col min="13565" max="13565" width="8.375" style="75"/>
    <col min="13566" max="13566" width="170.5" style="75" customWidth="1"/>
    <col min="13567" max="13819" width="8.375" style="75"/>
    <col min="13820" max="13820" width="14.5" style="75" customWidth="1"/>
    <col min="13821" max="13821" width="8.375" style="75"/>
    <col min="13822" max="13822" width="170.5" style="75" customWidth="1"/>
    <col min="13823" max="14075" width="8.375" style="75"/>
    <col min="14076" max="14076" width="14.5" style="75" customWidth="1"/>
    <col min="14077" max="14077" width="8.375" style="75"/>
    <col min="14078" max="14078" width="170.5" style="75" customWidth="1"/>
    <col min="14079" max="14331" width="8.375" style="75"/>
    <col min="14332" max="14332" width="14.5" style="75" customWidth="1"/>
    <col min="14333" max="14333" width="8.375" style="75"/>
    <col min="14334" max="14334" width="170.5" style="75" customWidth="1"/>
    <col min="14335" max="14587" width="8.375" style="75"/>
    <col min="14588" max="14588" width="14.5" style="75" customWidth="1"/>
    <col min="14589" max="14589" width="8.375" style="75"/>
    <col min="14590" max="14590" width="170.5" style="75" customWidth="1"/>
    <col min="14591" max="14843" width="8.375" style="75"/>
    <col min="14844" max="14844" width="14.5" style="75" customWidth="1"/>
    <col min="14845" max="14845" width="8.375" style="75"/>
    <col min="14846" max="14846" width="170.5" style="75" customWidth="1"/>
    <col min="14847" max="15099" width="8.375" style="75"/>
    <col min="15100" max="15100" width="14.5" style="75" customWidth="1"/>
    <col min="15101" max="15101" width="8.375" style="75"/>
    <col min="15102" max="15102" width="170.5" style="75" customWidth="1"/>
    <col min="15103" max="15355" width="8.375" style="75"/>
    <col min="15356" max="15356" width="14.5" style="75" customWidth="1"/>
    <col min="15357" max="15357" width="8.375" style="75"/>
    <col min="15358" max="15358" width="170.5" style="75" customWidth="1"/>
    <col min="15359" max="15611" width="8.375" style="75"/>
    <col min="15612" max="15612" width="14.5" style="75" customWidth="1"/>
    <col min="15613" max="15613" width="8.375" style="75"/>
    <col min="15614" max="15614" width="170.5" style="75" customWidth="1"/>
    <col min="15615" max="15867" width="8.375" style="75"/>
    <col min="15868" max="15868" width="14.5" style="75" customWidth="1"/>
    <col min="15869" max="15869" width="8.375" style="75"/>
    <col min="15870" max="15870" width="170.5" style="75" customWidth="1"/>
    <col min="15871" max="16123" width="8.375" style="75"/>
    <col min="16124" max="16124" width="14.5" style="75" customWidth="1"/>
    <col min="16125" max="16125" width="8.375" style="75"/>
    <col min="16126" max="16126" width="170.5" style="75" customWidth="1"/>
    <col min="16127" max="16384" width="8.375" style="75"/>
  </cols>
  <sheetData>
    <row r="1" spans="1:21" s="62" customFormat="1" ht="18.399999999999999" customHeight="1" x14ac:dyDescent="0.3">
      <c r="A1" s="272" t="s">
        <v>79</v>
      </c>
      <c r="B1" s="272"/>
      <c r="C1" s="272"/>
      <c r="D1" s="136"/>
      <c r="E1" s="137"/>
      <c r="F1" s="137"/>
      <c r="G1" s="147"/>
      <c r="H1" s="137"/>
      <c r="I1" s="137"/>
      <c r="J1" s="137"/>
      <c r="K1" s="137"/>
      <c r="L1" s="137"/>
      <c r="M1" s="137"/>
      <c r="N1" s="137"/>
      <c r="O1" s="137"/>
      <c r="P1" s="137"/>
      <c r="Q1" s="137"/>
      <c r="R1" s="137"/>
      <c r="S1" s="137"/>
      <c r="T1" s="137"/>
      <c r="U1" s="137"/>
    </row>
    <row r="2" spans="1:21" s="63" customFormat="1" ht="16.5" customHeight="1" x14ac:dyDescent="0.25">
      <c r="A2" s="267" t="s">
        <v>159</v>
      </c>
      <c r="B2" s="267"/>
      <c r="C2" s="267"/>
      <c r="D2" s="138"/>
      <c r="E2" s="139"/>
      <c r="F2" s="139"/>
      <c r="G2" s="139"/>
      <c r="H2" s="139"/>
      <c r="I2" s="139"/>
      <c r="J2" s="139"/>
      <c r="K2" s="139"/>
      <c r="L2" s="139"/>
      <c r="M2" s="139"/>
      <c r="N2" s="139"/>
      <c r="O2" s="139"/>
      <c r="P2" s="139"/>
      <c r="Q2" s="139"/>
      <c r="R2" s="139"/>
      <c r="S2" s="139"/>
      <c r="T2" s="139"/>
      <c r="U2" s="139"/>
    </row>
    <row r="3" spans="1:21" s="63" customFormat="1" ht="30.4" customHeight="1" x14ac:dyDescent="0.25">
      <c r="A3" s="267" t="s">
        <v>185</v>
      </c>
      <c r="B3" s="267"/>
      <c r="C3" s="267"/>
      <c r="D3" s="138"/>
      <c r="E3" s="139"/>
      <c r="F3" s="139"/>
      <c r="G3" s="139"/>
      <c r="H3" s="139"/>
      <c r="I3" s="139"/>
      <c r="J3" s="139"/>
      <c r="K3" s="139"/>
      <c r="L3" s="139"/>
      <c r="M3" s="139"/>
      <c r="N3" s="139"/>
      <c r="O3" s="139"/>
      <c r="P3" s="139"/>
      <c r="Q3" s="139"/>
      <c r="R3" s="139"/>
      <c r="S3" s="139"/>
      <c r="T3" s="139"/>
      <c r="U3" s="139"/>
    </row>
    <row r="4" spans="1:21" s="64" customFormat="1" ht="31.5" customHeight="1" x14ac:dyDescent="0.25">
      <c r="A4" s="275" t="s">
        <v>180</v>
      </c>
      <c r="B4" s="275"/>
      <c r="C4" s="275"/>
      <c r="D4" s="140"/>
      <c r="E4" s="141"/>
      <c r="F4" s="141"/>
      <c r="G4" s="172"/>
      <c r="H4" s="141"/>
      <c r="I4" s="141"/>
      <c r="J4" s="141"/>
      <c r="K4" s="141"/>
      <c r="L4" s="141"/>
      <c r="M4" s="141"/>
      <c r="N4" s="141"/>
      <c r="O4" s="141"/>
      <c r="P4" s="141"/>
      <c r="Q4" s="141"/>
      <c r="R4" s="141"/>
      <c r="S4" s="141"/>
      <c r="T4" s="141"/>
      <c r="U4" s="141"/>
    </row>
    <row r="5" spans="1:21" s="63" customFormat="1" ht="73.5" customHeight="1" x14ac:dyDescent="0.25">
      <c r="A5" s="267" t="s">
        <v>165</v>
      </c>
      <c r="B5" s="267"/>
      <c r="C5" s="267"/>
      <c r="D5" s="138"/>
      <c r="E5" s="139"/>
      <c r="F5" s="139"/>
      <c r="G5" s="139"/>
      <c r="H5" s="139"/>
      <c r="I5" s="139"/>
      <c r="J5" s="139"/>
      <c r="K5" s="139"/>
      <c r="L5" s="139"/>
      <c r="M5" s="139"/>
      <c r="N5" s="139"/>
      <c r="O5" s="139"/>
      <c r="P5" s="139"/>
      <c r="Q5" s="139"/>
      <c r="R5" s="139"/>
      <c r="S5" s="139"/>
      <c r="T5" s="139"/>
      <c r="U5" s="139"/>
    </row>
    <row r="6" spans="1:21" s="63" customFormat="1" ht="12" customHeight="1" x14ac:dyDescent="0.25">
      <c r="A6" s="65"/>
      <c r="B6" s="66"/>
      <c r="C6" s="66"/>
      <c r="D6" s="138"/>
      <c r="E6" s="139"/>
      <c r="F6" s="139"/>
      <c r="G6" s="139"/>
      <c r="H6" s="139"/>
      <c r="I6" s="139"/>
      <c r="J6" s="139"/>
      <c r="K6" s="139"/>
      <c r="L6" s="139"/>
      <c r="M6" s="139"/>
      <c r="N6" s="139"/>
      <c r="O6" s="139"/>
      <c r="P6" s="139"/>
      <c r="Q6" s="139"/>
      <c r="R6" s="139"/>
      <c r="S6" s="139"/>
      <c r="T6" s="139"/>
      <c r="U6" s="139"/>
    </row>
    <row r="7" spans="1:21" s="63" customFormat="1" x14ac:dyDescent="0.25">
      <c r="A7" s="273" t="s">
        <v>73</v>
      </c>
      <c r="B7" s="273"/>
      <c r="C7" s="273"/>
      <c r="D7" s="138"/>
      <c r="E7" s="139"/>
      <c r="F7" s="139"/>
      <c r="G7" s="139"/>
      <c r="H7" s="139"/>
      <c r="I7" s="139"/>
      <c r="J7" s="139"/>
      <c r="K7" s="139"/>
      <c r="L7" s="139"/>
      <c r="M7" s="139"/>
      <c r="N7" s="139"/>
      <c r="O7" s="139"/>
      <c r="P7" s="139"/>
      <c r="Q7" s="139"/>
      <c r="R7" s="139"/>
      <c r="S7" s="139"/>
      <c r="T7" s="139"/>
      <c r="U7" s="139"/>
    </row>
    <row r="8" spans="1:21" s="63" customFormat="1" ht="44.25" customHeight="1" x14ac:dyDescent="0.25">
      <c r="A8" s="274" t="s">
        <v>178</v>
      </c>
      <c r="B8" s="275"/>
      <c r="C8" s="275"/>
      <c r="D8" s="138"/>
      <c r="E8" s="139"/>
      <c r="F8" s="139"/>
      <c r="G8" s="139"/>
      <c r="H8" s="139"/>
      <c r="I8" s="139"/>
      <c r="J8" s="139"/>
      <c r="K8" s="139"/>
      <c r="L8" s="139"/>
      <c r="M8" s="139"/>
      <c r="N8" s="139"/>
      <c r="O8" s="139"/>
      <c r="P8" s="139"/>
      <c r="Q8" s="139"/>
      <c r="R8" s="139"/>
      <c r="S8" s="139"/>
      <c r="T8" s="139"/>
      <c r="U8" s="139"/>
    </row>
    <row r="9" spans="1:21" s="63" customFormat="1" x14ac:dyDescent="0.25">
      <c r="A9" s="276" t="s">
        <v>95</v>
      </c>
      <c r="B9" s="276"/>
      <c r="C9" s="276"/>
      <c r="D9" s="138"/>
      <c r="E9" s="139"/>
      <c r="F9" s="139"/>
      <c r="G9" s="139"/>
      <c r="H9" s="139"/>
      <c r="I9" s="139"/>
      <c r="J9" s="139"/>
      <c r="K9" s="139"/>
      <c r="L9" s="139"/>
      <c r="M9" s="139"/>
      <c r="N9" s="139"/>
      <c r="O9" s="139"/>
      <c r="P9" s="139"/>
      <c r="Q9" s="139"/>
      <c r="R9" s="139"/>
      <c r="S9" s="139"/>
      <c r="T9" s="139"/>
      <c r="U9" s="139"/>
    </row>
    <row r="10" spans="1:21" s="63" customFormat="1" ht="27" customHeight="1" x14ac:dyDescent="0.25">
      <c r="A10" s="276" t="s">
        <v>96</v>
      </c>
      <c r="B10" s="276"/>
      <c r="C10" s="276"/>
      <c r="D10" s="138"/>
      <c r="E10" s="139"/>
      <c r="F10" s="139"/>
      <c r="G10" s="139"/>
      <c r="H10" s="139"/>
      <c r="I10" s="139"/>
      <c r="J10" s="139"/>
      <c r="K10" s="139"/>
      <c r="L10" s="139"/>
      <c r="M10" s="139"/>
      <c r="N10" s="139"/>
      <c r="O10" s="139"/>
      <c r="P10" s="139"/>
      <c r="Q10" s="139"/>
      <c r="R10" s="139"/>
      <c r="S10" s="139"/>
      <c r="T10" s="139"/>
      <c r="U10" s="139"/>
    </row>
    <row r="11" spans="1:21" s="63" customFormat="1" x14ac:dyDescent="0.25">
      <c r="A11" s="67"/>
      <c r="B11" s="67"/>
      <c r="C11" s="67"/>
      <c r="D11" s="138"/>
      <c r="E11" s="139"/>
      <c r="F11" s="139"/>
      <c r="G11" s="139"/>
      <c r="H11" s="139"/>
      <c r="I11" s="139"/>
      <c r="J11" s="139"/>
      <c r="K11" s="139"/>
      <c r="L11" s="139"/>
      <c r="M11" s="139"/>
      <c r="N11" s="139"/>
      <c r="O11" s="139"/>
      <c r="P11" s="139"/>
      <c r="Q11" s="139"/>
      <c r="R11" s="139"/>
      <c r="S11" s="139"/>
      <c r="T11" s="139"/>
      <c r="U11" s="139"/>
    </row>
    <row r="12" spans="1:21" s="63" customFormat="1" x14ac:dyDescent="0.25">
      <c r="A12" s="273" t="s">
        <v>74</v>
      </c>
      <c r="B12" s="273"/>
      <c r="C12" s="273"/>
      <c r="D12" s="138"/>
      <c r="E12" s="139"/>
      <c r="F12" s="139"/>
      <c r="G12" s="139"/>
      <c r="H12" s="139"/>
      <c r="I12" s="139"/>
      <c r="J12" s="139"/>
      <c r="K12" s="139"/>
      <c r="L12" s="139"/>
      <c r="M12" s="139"/>
      <c r="N12" s="139"/>
      <c r="O12" s="139"/>
      <c r="P12" s="139"/>
      <c r="Q12" s="139"/>
      <c r="R12" s="139"/>
      <c r="S12" s="139"/>
      <c r="T12" s="139"/>
      <c r="U12" s="139"/>
    </row>
    <row r="13" spans="1:21" s="63" customFormat="1" x14ac:dyDescent="0.25">
      <c r="A13" s="69" t="s">
        <v>75</v>
      </c>
      <c r="B13" s="70"/>
      <c r="C13" s="66" t="s">
        <v>76</v>
      </c>
      <c r="D13" s="138"/>
      <c r="E13" s="139"/>
      <c r="F13" s="139"/>
      <c r="G13" s="139"/>
      <c r="H13" s="139"/>
      <c r="I13" s="139"/>
      <c r="J13" s="139"/>
      <c r="K13" s="139"/>
      <c r="L13" s="139"/>
      <c r="M13" s="139"/>
      <c r="N13" s="139"/>
      <c r="O13" s="139"/>
      <c r="P13" s="139"/>
      <c r="Q13" s="139"/>
      <c r="R13" s="139"/>
      <c r="S13" s="139"/>
      <c r="T13" s="139"/>
      <c r="U13" s="139"/>
    </row>
    <row r="14" spans="1:21" s="63" customFormat="1" ht="14.25" customHeight="1" x14ac:dyDescent="0.25">
      <c r="A14" s="69" t="s">
        <v>80</v>
      </c>
      <c r="B14" s="71"/>
      <c r="C14" s="66" t="s">
        <v>83</v>
      </c>
      <c r="D14" s="138"/>
      <c r="E14" s="139"/>
      <c r="F14" s="139"/>
      <c r="G14" s="139"/>
      <c r="H14" s="139"/>
      <c r="I14" s="139"/>
      <c r="J14" s="139"/>
      <c r="K14" s="139"/>
      <c r="L14" s="139"/>
      <c r="M14" s="139"/>
      <c r="N14" s="139"/>
      <c r="O14" s="139"/>
      <c r="P14" s="139"/>
      <c r="Q14" s="139"/>
      <c r="R14" s="139"/>
      <c r="S14" s="139"/>
      <c r="T14" s="139"/>
      <c r="U14" s="139"/>
    </row>
    <row r="15" spans="1:21" s="63" customFormat="1" x14ac:dyDescent="0.25">
      <c r="A15" s="69" t="s">
        <v>77</v>
      </c>
      <c r="B15" s="72"/>
      <c r="C15" s="66" t="s">
        <v>84</v>
      </c>
      <c r="D15" s="138"/>
      <c r="E15" s="139"/>
      <c r="F15" s="139"/>
      <c r="G15" s="139"/>
      <c r="H15" s="139"/>
      <c r="I15" s="139"/>
      <c r="J15" s="139"/>
      <c r="K15" s="139"/>
      <c r="L15" s="139"/>
      <c r="M15" s="139"/>
      <c r="N15" s="139"/>
      <c r="O15" s="139"/>
      <c r="P15" s="139"/>
      <c r="Q15" s="139"/>
      <c r="R15" s="139"/>
      <c r="S15" s="139"/>
      <c r="T15" s="139"/>
      <c r="U15" s="139"/>
    </row>
    <row r="16" spans="1:21" s="63" customFormat="1" ht="15.75" customHeight="1" x14ac:dyDescent="0.25">
      <c r="A16" s="69" t="s">
        <v>78</v>
      </c>
      <c r="B16" s="73"/>
      <c r="C16" s="66" t="s">
        <v>81</v>
      </c>
      <c r="D16" s="142"/>
      <c r="E16" s="139"/>
      <c r="F16" s="139"/>
      <c r="G16" s="139"/>
      <c r="H16" s="139"/>
      <c r="I16" s="139"/>
      <c r="J16" s="139"/>
      <c r="K16" s="139"/>
      <c r="L16" s="139"/>
      <c r="M16" s="139"/>
      <c r="N16" s="139"/>
      <c r="O16" s="139"/>
      <c r="P16" s="139"/>
      <c r="Q16" s="139"/>
      <c r="R16" s="139"/>
      <c r="S16" s="139"/>
      <c r="T16" s="139"/>
      <c r="U16" s="139"/>
    </row>
    <row r="17" spans="1:21" s="63" customFormat="1" ht="15.75" customHeight="1" x14ac:dyDescent="0.25">
      <c r="A17" s="69"/>
      <c r="B17" s="68"/>
      <c r="C17" s="66"/>
      <c r="D17" s="142"/>
      <c r="E17" s="139"/>
      <c r="F17" s="139"/>
      <c r="G17" s="139"/>
      <c r="H17" s="139"/>
      <c r="I17" s="139"/>
      <c r="J17" s="139"/>
      <c r="K17" s="139"/>
      <c r="L17" s="139"/>
      <c r="M17" s="139"/>
      <c r="N17" s="139"/>
      <c r="O17" s="139"/>
      <c r="P17" s="139"/>
      <c r="Q17" s="139"/>
      <c r="R17" s="139"/>
      <c r="S17" s="139"/>
      <c r="T17" s="139"/>
      <c r="U17" s="139"/>
    </row>
    <row r="18" spans="1:21" s="63" customFormat="1" x14ac:dyDescent="0.25">
      <c r="A18" s="273" t="s">
        <v>82</v>
      </c>
      <c r="B18" s="273"/>
      <c r="C18" s="273"/>
      <c r="D18" s="138"/>
      <c r="E18" s="139"/>
      <c r="F18" s="139"/>
      <c r="G18" s="139"/>
      <c r="H18" s="139"/>
      <c r="I18" s="139"/>
      <c r="J18" s="139"/>
      <c r="K18" s="139"/>
      <c r="L18" s="139"/>
      <c r="M18" s="139"/>
      <c r="N18" s="139"/>
      <c r="O18" s="139"/>
      <c r="P18" s="139"/>
      <c r="Q18" s="139"/>
      <c r="R18" s="139"/>
      <c r="S18" s="139"/>
      <c r="T18" s="139"/>
      <c r="U18" s="139"/>
    </row>
    <row r="19" spans="1:21" s="63" customFormat="1" ht="7.15" customHeight="1" x14ac:dyDescent="0.25">
      <c r="A19" s="92"/>
      <c r="B19" s="92"/>
      <c r="C19" s="92"/>
      <c r="D19" s="138"/>
      <c r="E19" s="139"/>
      <c r="F19" s="139"/>
      <c r="G19" s="139"/>
      <c r="H19" s="139"/>
      <c r="I19" s="139"/>
      <c r="J19" s="139"/>
      <c r="K19" s="139"/>
      <c r="L19" s="139"/>
      <c r="M19" s="139"/>
      <c r="N19" s="139"/>
      <c r="O19" s="139"/>
      <c r="P19" s="139"/>
      <c r="Q19" s="139"/>
      <c r="R19" s="139"/>
      <c r="S19" s="139"/>
      <c r="T19" s="139"/>
      <c r="U19" s="139"/>
    </row>
    <row r="20" spans="1:21" s="63" customFormat="1" x14ac:dyDescent="0.25">
      <c r="A20" s="269" t="s">
        <v>88</v>
      </c>
      <c r="B20" s="269"/>
      <c r="C20" s="269"/>
      <c r="D20" s="138"/>
      <c r="E20" s="139"/>
      <c r="F20" s="139"/>
      <c r="G20" s="139"/>
      <c r="H20" s="139"/>
      <c r="I20" s="139"/>
      <c r="J20" s="139"/>
      <c r="K20" s="139"/>
      <c r="L20" s="139"/>
      <c r="M20" s="139"/>
      <c r="N20" s="139"/>
      <c r="O20" s="139"/>
      <c r="P20" s="139"/>
      <c r="Q20" s="139"/>
      <c r="R20" s="139"/>
      <c r="S20" s="139"/>
      <c r="T20" s="139"/>
      <c r="U20" s="139"/>
    </row>
    <row r="21" spans="1:21" s="63" customFormat="1" ht="27.75" customHeight="1" x14ac:dyDescent="0.25">
      <c r="A21" s="267" t="s">
        <v>166</v>
      </c>
      <c r="B21" s="267"/>
      <c r="C21" s="267"/>
      <c r="D21" s="138"/>
      <c r="E21" s="139"/>
      <c r="F21" s="139"/>
      <c r="G21" s="139"/>
      <c r="H21" s="139"/>
      <c r="I21" s="139"/>
      <c r="J21" s="139"/>
      <c r="K21" s="139"/>
      <c r="L21" s="139"/>
      <c r="M21" s="139"/>
      <c r="N21" s="139"/>
      <c r="O21" s="139"/>
      <c r="P21" s="139"/>
      <c r="Q21" s="139"/>
      <c r="R21" s="139"/>
      <c r="S21" s="139"/>
      <c r="T21" s="139"/>
      <c r="U21" s="139"/>
    </row>
    <row r="22" spans="1:21" s="63" customFormat="1" ht="28.5" customHeight="1" x14ac:dyDescent="0.25">
      <c r="A22" s="267" t="s">
        <v>152</v>
      </c>
      <c r="B22" s="267"/>
      <c r="C22" s="267"/>
      <c r="D22" s="138"/>
      <c r="E22" s="139"/>
      <c r="F22" s="139"/>
      <c r="G22" s="139"/>
      <c r="H22" s="139"/>
      <c r="I22" s="139"/>
      <c r="J22" s="139"/>
      <c r="K22" s="139"/>
      <c r="L22" s="139"/>
      <c r="M22" s="139"/>
      <c r="N22" s="139"/>
      <c r="O22" s="139"/>
      <c r="P22" s="139"/>
      <c r="Q22" s="139"/>
      <c r="R22" s="139"/>
      <c r="S22" s="139"/>
      <c r="T22" s="139"/>
      <c r="U22" s="139"/>
    </row>
    <row r="23" spans="1:21" s="63" customFormat="1" ht="28.5" customHeight="1" x14ac:dyDescent="0.25">
      <c r="A23" s="267" t="s">
        <v>186</v>
      </c>
      <c r="B23" s="267"/>
      <c r="C23" s="267"/>
      <c r="D23" s="138"/>
      <c r="E23" s="139"/>
      <c r="F23" s="139"/>
      <c r="G23" s="139"/>
      <c r="H23" s="139"/>
      <c r="I23" s="139"/>
      <c r="J23" s="139"/>
      <c r="K23" s="139"/>
      <c r="L23" s="139"/>
      <c r="M23" s="139"/>
      <c r="N23" s="139"/>
      <c r="O23" s="139"/>
      <c r="P23" s="139"/>
      <c r="Q23" s="139"/>
      <c r="R23" s="139"/>
      <c r="S23" s="139"/>
      <c r="T23" s="139"/>
      <c r="U23" s="139"/>
    </row>
    <row r="24" spans="1:21" s="63" customFormat="1" x14ac:dyDescent="0.25">
      <c r="A24" s="66"/>
      <c r="B24" s="66"/>
      <c r="C24" s="66"/>
      <c r="D24" s="138"/>
      <c r="E24" s="139"/>
      <c r="F24" s="139"/>
      <c r="G24" s="139"/>
      <c r="H24" s="139"/>
      <c r="I24" s="139"/>
      <c r="J24" s="139"/>
      <c r="K24" s="139"/>
      <c r="L24" s="139"/>
      <c r="M24" s="139"/>
      <c r="N24" s="139"/>
      <c r="O24" s="139"/>
      <c r="P24" s="139"/>
      <c r="Q24" s="139"/>
      <c r="R24" s="139"/>
      <c r="S24" s="139"/>
      <c r="T24" s="139"/>
      <c r="U24" s="139"/>
    </row>
    <row r="25" spans="1:21" s="63" customFormat="1" x14ac:dyDescent="0.25">
      <c r="A25" s="269" t="s">
        <v>90</v>
      </c>
      <c r="B25" s="269"/>
      <c r="C25" s="269"/>
      <c r="D25" s="138"/>
      <c r="E25" s="139"/>
      <c r="F25" s="139"/>
      <c r="G25" s="139"/>
      <c r="H25" s="139"/>
      <c r="I25" s="139"/>
      <c r="J25" s="139"/>
      <c r="K25" s="139"/>
      <c r="L25" s="139"/>
      <c r="M25" s="139"/>
      <c r="N25" s="139"/>
      <c r="O25" s="139"/>
      <c r="P25" s="139"/>
      <c r="Q25" s="139"/>
      <c r="R25" s="139"/>
      <c r="S25" s="139"/>
      <c r="T25" s="139"/>
      <c r="U25" s="139"/>
    </row>
    <row r="26" spans="1:21" s="63" customFormat="1" x14ac:dyDescent="0.25">
      <c r="A26" s="270" t="s">
        <v>50</v>
      </c>
      <c r="B26" s="270"/>
      <c r="C26" s="270"/>
      <c r="D26" s="138"/>
      <c r="E26" s="139"/>
      <c r="F26" s="139"/>
      <c r="G26" s="139"/>
      <c r="H26" s="139"/>
      <c r="I26" s="139"/>
      <c r="J26" s="139"/>
      <c r="K26" s="139"/>
      <c r="L26" s="139"/>
      <c r="M26" s="139"/>
      <c r="N26" s="139"/>
      <c r="O26" s="139"/>
      <c r="P26" s="139"/>
      <c r="Q26" s="139"/>
      <c r="R26" s="139"/>
      <c r="S26" s="139"/>
      <c r="T26" s="139"/>
      <c r="U26" s="139"/>
    </row>
    <row r="27" spans="1:21" s="63" customFormat="1" x14ac:dyDescent="0.25">
      <c r="A27" s="267" t="s">
        <v>92</v>
      </c>
      <c r="B27" s="267"/>
      <c r="C27" s="267"/>
      <c r="D27" s="138"/>
      <c r="E27" s="139"/>
      <c r="F27" s="139"/>
      <c r="G27" s="139"/>
      <c r="H27" s="139"/>
      <c r="I27" s="139"/>
      <c r="J27" s="139"/>
      <c r="K27" s="139"/>
      <c r="L27" s="139"/>
      <c r="M27" s="139"/>
      <c r="N27" s="139"/>
      <c r="O27" s="139"/>
      <c r="P27" s="139"/>
      <c r="Q27" s="139"/>
      <c r="R27" s="139"/>
      <c r="S27" s="139"/>
      <c r="T27" s="139"/>
      <c r="U27" s="139"/>
    </row>
    <row r="28" spans="1:21" s="63" customFormat="1" x14ac:dyDescent="0.25">
      <c r="A28" s="278" t="s">
        <v>87</v>
      </c>
      <c r="B28" s="278"/>
      <c r="C28" s="278"/>
      <c r="D28" s="138"/>
      <c r="E28" s="139"/>
      <c r="F28" s="139"/>
      <c r="G28" s="139"/>
      <c r="H28" s="139"/>
      <c r="I28" s="139"/>
      <c r="J28" s="139"/>
      <c r="K28" s="139"/>
      <c r="L28" s="139"/>
      <c r="M28" s="139"/>
      <c r="N28" s="139"/>
      <c r="O28" s="139"/>
      <c r="P28" s="139"/>
      <c r="Q28" s="139"/>
      <c r="R28" s="139"/>
      <c r="S28" s="139"/>
      <c r="T28" s="139"/>
      <c r="U28" s="139"/>
    </row>
    <row r="29" spans="1:21" s="63" customFormat="1" ht="27.75" customHeight="1" x14ac:dyDescent="0.25">
      <c r="A29" s="267" t="s">
        <v>160</v>
      </c>
      <c r="B29" s="267"/>
      <c r="C29" s="267"/>
      <c r="D29" s="138"/>
      <c r="E29" s="139"/>
      <c r="F29" s="139"/>
      <c r="G29" s="139"/>
      <c r="H29" s="139"/>
      <c r="I29" s="139"/>
      <c r="J29" s="139"/>
      <c r="K29" s="139"/>
      <c r="L29" s="139"/>
      <c r="M29" s="139"/>
      <c r="N29" s="139"/>
      <c r="O29" s="139"/>
      <c r="P29" s="139"/>
      <c r="Q29" s="139"/>
      <c r="R29" s="139"/>
      <c r="S29" s="139"/>
      <c r="T29" s="139"/>
      <c r="U29" s="139"/>
    </row>
    <row r="30" spans="1:21" s="63" customFormat="1" x14ac:dyDescent="0.25">
      <c r="A30" s="271" t="s">
        <v>89</v>
      </c>
      <c r="B30" s="271"/>
      <c r="C30" s="271"/>
      <c r="D30" s="138"/>
      <c r="E30" s="139"/>
      <c r="F30" s="139"/>
      <c r="G30" s="139"/>
      <c r="H30" s="139"/>
      <c r="I30" s="139"/>
      <c r="J30" s="139"/>
      <c r="K30" s="139"/>
      <c r="L30" s="139"/>
      <c r="M30" s="139"/>
      <c r="N30" s="139"/>
      <c r="O30" s="139"/>
      <c r="P30" s="139"/>
      <c r="Q30" s="139"/>
      <c r="R30" s="139"/>
      <c r="S30" s="139"/>
      <c r="T30" s="139"/>
      <c r="U30" s="139"/>
    </row>
    <row r="31" spans="1:21" s="63" customFormat="1" ht="26.25" customHeight="1" x14ac:dyDescent="0.25">
      <c r="A31" s="271" t="s">
        <v>163</v>
      </c>
      <c r="B31" s="271"/>
      <c r="C31" s="271"/>
      <c r="D31" s="138"/>
      <c r="E31" s="139"/>
      <c r="F31" s="139"/>
      <c r="G31" s="139"/>
      <c r="H31" s="139"/>
      <c r="I31" s="139"/>
      <c r="J31" s="139"/>
      <c r="K31" s="139"/>
      <c r="L31" s="139"/>
      <c r="M31" s="139"/>
      <c r="N31" s="139"/>
      <c r="O31" s="139"/>
      <c r="P31" s="139"/>
      <c r="Q31" s="139"/>
      <c r="R31" s="139"/>
      <c r="S31" s="139"/>
      <c r="T31" s="139"/>
      <c r="U31" s="139"/>
    </row>
    <row r="32" spans="1:21" s="63" customFormat="1" ht="10.9" customHeight="1" x14ac:dyDescent="0.25">
      <c r="A32" s="168"/>
      <c r="B32" s="168"/>
      <c r="C32" s="168"/>
      <c r="D32" s="138"/>
      <c r="E32" s="139"/>
      <c r="F32" s="139"/>
      <c r="G32" s="139"/>
      <c r="H32" s="139"/>
      <c r="I32" s="139"/>
      <c r="J32" s="139"/>
      <c r="K32" s="139"/>
      <c r="L32" s="139"/>
      <c r="M32" s="139"/>
      <c r="N32" s="139"/>
      <c r="O32" s="139"/>
      <c r="P32" s="139"/>
      <c r="Q32" s="139"/>
      <c r="R32" s="139"/>
      <c r="S32" s="139"/>
      <c r="T32" s="139"/>
      <c r="U32" s="139"/>
    </row>
    <row r="33" spans="1:239" s="63" customFormat="1" x14ac:dyDescent="0.25">
      <c r="A33" s="270" t="s">
        <v>181</v>
      </c>
      <c r="B33" s="270"/>
      <c r="C33" s="270"/>
      <c r="D33" s="138"/>
      <c r="E33" s="139"/>
      <c r="F33" s="139"/>
      <c r="G33" s="139"/>
      <c r="H33" s="139"/>
      <c r="I33" s="139"/>
      <c r="J33" s="139"/>
      <c r="K33" s="139"/>
      <c r="L33" s="139"/>
      <c r="M33" s="139"/>
      <c r="N33" s="139"/>
      <c r="O33" s="139"/>
      <c r="P33" s="139"/>
      <c r="Q33" s="139"/>
      <c r="R33" s="139"/>
      <c r="S33" s="139"/>
      <c r="T33" s="139"/>
      <c r="U33" s="139"/>
    </row>
    <row r="34" spans="1:239" s="63" customFormat="1" ht="29.25" customHeight="1" x14ac:dyDescent="0.25">
      <c r="A34" s="267" t="s">
        <v>164</v>
      </c>
      <c r="B34" s="267"/>
      <c r="C34" s="267"/>
      <c r="D34" s="138"/>
      <c r="E34" s="139"/>
      <c r="F34" s="139"/>
      <c r="G34" s="139"/>
      <c r="H34" s="139"/>
      <c r="I34" s="139"/>
      <c r="J34" s="139"/>
      <c r="K34" s="139"/>
      <c r="L34" s="139"/>
      <c r="M34" s="139"/>
      <c r="N34" s="139"/>
      <c r="O34" s="139"/>
      <c r="P34" s="139"/>
      <c r="Q34" s="139"/>
      <c r="R34" s="139"/>
      <c r="S34" s="139"/>
      <c r="T34" s="139"/>
      <c r="U34" s="139"/>
    </row>
    <row r="35" spans="1:239" s="63" customFormat="1" ht="58.5" customHeight="1" x14ac:dyDescent="0.25">
      <c r="A35" s="267" t="s">
        <v>187</v>
      </c>
      <c r="B35" s="267"/>
      <c r="C35" s="267"/>
      <c r="D35" s="138"/>
      <c r="E35" s="139"/>
      <c r="F35" s="139"/>
      <c r="G35" s="139"/>
      <c r="H35" s="139"/>
      <c r="I35" s="139"/>
      <c r="J35" s="139"/>
      <c r="K35" s="139"/>
      <c r="L35" s="139"/>
      <c r="M35" s="139"/>
      <c r="N35" s="139"/>
      <c r="O35" s="139"/>
      <c r="P35" s="139"/>
      <c r="Q35" s="139"/>
      <c r="R35" s="139"/>
      <c r="S35" s="139"/>
      <c r="T35" s="139"/>
      <c r="U35" s="139"/>
    </row>
    <row r="36" spans="1:239" s="74" customFormat="1" x14ac:dyDescent="0.25">
      <c r="A36" s="65"/>
      <c r="B36" s="68"/>
      <c r="C36" s="68"/>
      <c r="D36" s="138"/>
      <c r="E36" s="143"/>
      <c r="F36" s="143"/>
      <c r="G36" s="143"/>
      <c r="H36" s="143"/>
      <c r="I36" s="143"/>
      <c r="J36" s="143"/>
      <c r="K36" s="143"/>
      <c r="L36" s="143"/>
      <c r="M36" s="143"/>
      <c r="N36" s="143"/>
      <c r="O36" s="143"/>
      <c r="P36" s="143"/>
      <c r="Q36" s="143"/>
      <c r="R36" s="143"/>
      <c r="S36" s="143"/>
      <c r="T36" s="143"/>
      <c r="U36" s="143"/>
    </row>
    <row r="37" spans="1:239" s="74" customFormat="1" x14ac:dyDescent="0.25">
      <c r="A37" s="269" t="s">
        <v>137</v>
      </c>
      <c r="B37" s="269"/>
      <c r="C37" s="269"/>
      <c r="D37" s="138"/>
      <c r="E37" s="143"/>
      <c r="F37" s="143"/>
      <c r="G37" s="143"/>
      <c r="H37" s="143"/>
      <c r="I37" s="143"/>
      <c r="J37" s="143"/>
      <c r="K37" s="143"/>
      <c r="L37" s="143"/>
      <c r="M37" s="143"/>
      <c r="N37" s="143"/>
      <c r="O37" s="143"/>
      <c r="P37" s="143"/>
      <c r="Q37" s="143"/>
      <c r="R37" s="143"/>
      <c r="S37" s="143"/>
      <c r="T37" s="143"/>
      <c r="U37" s="143"/>
    </row>
    <row r="38" spans="1:239" s="143" customFormat="1" ht="57.4" customHeight="1" x14ac:dyDescent="0.25">
      <c r="A38" s="277" t="s">
        <v>184</v>
      </c>
      <c r="B38" s="277"/>
      <c r="C38" s="277"/>
      <c r="D38" s="138"/>
    </row>
    <row r="39" spans="1:239" s="74" customFormat="1" ht="15.75" x14ac:dyDescent="0.25">
      <c r="A39" s="268" t="s">
        <v>104</v>
      </c>
      <c r="B39" s="268"/>
      <c r="C39" s="268"/>
      <c r="D39" s="142"/>
      <c r="E39" s="143"/>
      <c r="F39" s="143"/>
      <c r="G39" s="143"/>
      <c r="H39" s="143"/>
      <c r="I39" s="143"/>
      <c r="J39" s="143"/>
      <c r="K39" s="143"/>
      <c r="L39" s="143"/>
      <c r="M39" s="143"/>
      <c r="N39" s="143"/>
      <c r="O39" s="143"/>
      <c r="P39" s="143"/>
      <c r="Q39" s="143"/>
      <c r="R39" s="143"/>
      <c r="S39" s="143"/>
      <c r="T39" s="143"/>
      <c r="U39" s="143"/>
    </row>
    <row r="40" spans="1:239" s="74" customFormat="1" ht="15.75" customHeight="1" x14ac:dyDescent="0.25">
      <c r="A40" s="267" t="s">
        <v>153</v>
      </c>
      <c r="B40" s="267"/>
      <c r="C40" s="267"/>
      <c r="D40" s="138"/>
      <c r="E40" s="143"/>
      <c r="F40" s="143"/>
      <c r="G40" s="143"/>
      <c r="H40" s="143"/>
      <c r="I40" s="143"/>
      <c r="J40" s="143"/>
      <c r="K40" s="143"/>
      <c r="L40" s="143"/>
      <c r="M40" s="143"/>
      <c r="N40" s="143"/>
      <c r="O40" s="143"/>
      <c r="P40" s="143"/>
      <c r="Q40" s="143"/>
      <c r="R40" s="143"/>
      <c r="S40" s="143"/>
      <c r="T40" s="143"/>
      <c r="U40" s="143"/>
    </row>
    <row r="41" spans="1:239" s="74" customFormat="1" ht="29.25" customHeight="1" x14ac:dyDescent="0.25">
      <c r="A41" s="267" t="s">
        <v>182</v>
      </c>
      <c r="B41" s="267"/>
      <c r="C41" s="267"/>
      <c r="D41" s="138"/>
      <c r="E41" s="143"/>
      <c r="F41" s="143"/>
      <c r="G41" s="143"/>
      <c r="H41" s="143"/>
      <c r="I41" s="143"/>
      <c r="J41" s="143"/>
      <c r="K41" s="143"/>
      <c r="L41" s="143"/>
      <c r="M41" s="143"/>
      <c r="N41" s="143"/>
      <c r="O41" s="143"/>
      <c r="P41" s="143"/>
      <c r="Q41" s="143"/>
      <c r="R41" s="143"/>
      <c r="S41" s="143"/>
      <c r="T41" s="143"/>
      <c r="U41" s="143"/>
    </row>
    <row r="42" spans="1:239" s="74" customFormat="1" ht="45" customHeight="1" x14ac:dyDescent="0.25">
      <c r="A42" s="267" t="s">
        <v>161</v>
      </c>
      <c r="B42" s="267"/>
      <c r="C42" s="267"/>
      <c r="D42" s="138"/>
      <c r="E42" s="143"/>
      <c r="F42" s="143"/>
      <c r="G42" s="143"/>
      <c r="H42" s="143"/>
      <c r="I42" s="143"/>
      <c r="J42" s="143"/>
      <c r="K42" s="143"/>
      <c r="L42" s="143"/>
      <c r="M42" s="143"/>
      <c r="N42" s="143"/>
      <c r="O42" s="143"/>
      <c r="P42" s="143"/>
      <c r="Q42" s="143"/>
      <c r="R42" s="143"/>
      <c r="S42" s="143"/>
      <c r="T42" s="143"/>
      <c r="U42" s="143"/>
    </row>
    <row r="43" spans="1:239" s="143" customFormat="1" ht="15.75" x14ac:dyDescent="0.25">
      <c r="A43" s="268" t="s">
        <v>179</v>
      </c>
      <c r="B43" s="268"/>
      <c r="C43" s="268"/>
      <c r="D43" s="142"/>
    </row>
    <row r="44" spans="1:239" s="74" customFormat="1" ht="16.899999999999999" customHeight="1" x14ac:dyDescent="0.25">
      <c r="A44" s="105"/>
      <c r="B44" s="105"/>
      <c r="C44" s="105"/>
      <c r="D44" s="142"/>
      <c r="E44" s="143"/>
      <c r="F44" s="143"/>
      <c r="G44" s="143"/>
      <c r="H44" s="143"/>
      <c r="I44" s="143"/>
      <c r="J44" s="143"/>
      <c r="K44" s="143"/>
      <c r="L44" s="143"/>
      <c r="M44" s="143"/>
      <c r="N44" s="143"/>
      <c r="O44" s="143"/>
      <c r="P44" s="143"/>
      <c r="Q44" s="143"/>
      <c r="R44" s="143"/>
      <c r="S44" s="143"/>
      <c r="T44" s="143"/>
      <c r="U44" s="143"/>
    </row>
    <row r="45" spans="1:239" s="74" customFormat="1" x14ac:dyDescent="0.25">
      <c r="A45" s="269" t="s">
        <v>167</v>
      </c>
      <c r="B45" s="269"/>
      <c r="C45" s="269"/>
      <c r="D45" s="138"/>
      <c r="E45" s="143"/>
      <c r="F45" s="143"/>
      <c r="G45" s="143"/>
      <c r="H45" s="143"/>
      <c r="I45" s="143"/>
      <c r="J45" s="143"/>
      <c r="K45" s="143"/>
      <c r="L45" s="143"/>
      <c r="M45" s="143"/>
      <c r="N45" s="143"/>
      <c r="O45" s="143"/>
      <c r="P45" s="143"/>
      <c r="Q45" s="143"/>
      <c r="R45" s="143"/>
      <c r="S45" s="143"/>
      <c r="T45" s="143"/>
      <c r="U45" s="143"/>
    </row>
    <row r="46" spans="1:239" s="74" customFormat="1" ht="29.65" customHeight="1" x14ac:dyDescent="0.25">
      <c r="A46" s="267" t="s">
        <v>168</v>
      </c>
      <c r="B46" s="267"/>
      <c r="C46" s="267"/>
      <c r="D46" s="138"/>
      <c r="E46" s="144"/>
      <c r="F46" s="138"/>
      <c r="G46" s="138"/>
      <c r="H46" s="138"/>
      <c r="I46" s="138"/>
      <c r="J46" s="138"/>
      <c r="K46" s="138"/>
      <c r="L46" s="138"/>
      <c r="M46" s="138"/>
      <c r="N46" s="138"/>
      <c r="O46" s="138"/>
      <c r="P46" s="138"/>
      <c r="Q46" s="138"/>
      <c r="R46" s="138"/>
      <c r="S46" s="138"/>
      <c r="T46" s="138"/>
      <c r="U46" s="138"/>
      <c r="V46" s="68"/>
      <c r="W46" s="68"/>
      <c r="X46" s="68"/>
      <c r="Y46" s="68"/>
      <c r="Z46" s="68"/>
      <c r="AA46" s="68"/>
      <c r="AB46" s="68"/>
      <c r="AC46" s="68"/>
      <c r="AD46" s="68"/>
      <c r="AE46" s="68"/>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c r="DP46" s="267"/>
      <c r="DQ46" s="267"/>
      <c r="DR46" s="267"/>
      <c r="DS46" s="267"/>
      <c r="DT46" s="267"/>
      <c r="DU46" s="267"/>
      <c r="DV46" s="267"/>
      <c r="DW46" s="267"/>
      <c r="DX46" s="267"/>
      <c r="DY46" s="267"/>
      <c r="DZ46" s="267"/>
      <c r="EA46" s="267"/>
      <c r="EB46" s="267"/>
      <c r="EC46" s="267"/>
      <c r="ED46" s="267"/>
      <c r="EE46" s="267"/>
      <c r="EF46" s="267"/>
      <c r="EG46" s="267"/>
      <c r="EH46" s="267"/>
      <c r="EI46" s="267"/>
      <c r="EJ46" s="267"/>
      <c r="EK46" s="267"/>
      <c r="EL46" s="267"/>
      <c r="EM46" s="267"/>
      <c r="EN46" s="267"/>
      <c r="EO46" s="267"/>
      <c r="EP46" s="267"/>
      <c r="EQ46" s="267"/>
      <c r="ER46" s="267"/>
      <c r="ES46" s="267"/>
      <c r="ET46" s="267"/>
      <c r="EU46" s="267"/>
      <c r="EV46" s="267"/>
      <c r="EW46" s="267"/>
      <c r="EX46" s="267"/>
      <c r="EY46" s="267"/>
      <c r="EZ46" s="267"/>
      <c r="FA46" s="267"/>
      <c r="FB46" s="267"/>
      <c r="FC46" s="267"/>
      <c r="FD46" s="267"/>
      <c r="FE46" s="267"/>
      <c r="FF46" s="267"/>
      <c r="FG46" s="267"/>
      <c r="FH46" s="267"/>
      <c r="FI46" s="267"/>
      <c r="FJ46" s="267"/>
      <c r="FK46" s="267"/>
      <c r="FL46" s="267"/>
      <c r="FM46" s="267"/>
      <c r="FN46" s="267"/>
      <c r="FO46" s="267"/>
      <c r="FP46" s="267"/>
      <c r="FQ46" s="267"/>
      <c r="FR46" s="267"/>
      <c r="FS46" s="267"/>
      <c r="FT46" s="267"/>
      <c r="FU46" s="267"/>
      <c r="FV46" s="267"/>
      <c r="FW46" s="267"/>
      <c r="FX46" s="267"/>
      <c r="FY46" s="267"/>
      <c r="FZ46" s="267"/>
      <c r="GA46" s="267"/>
      <c r="GB46" s="267"/>
      <c r="GC46" s="267"/>
      <c r="GD46" s="267"/>
      <c r="GE46" s="267"/>
      <c r="GF46" s="267"/>
      <c r="GG46" s="267"/>
      <c r="GH46" s="267"/>
      <c r="GI46" s="267"/>
      <c r="GJ46" s="267"/>
      <c r="GK46" s="267"/>
      <c r="GL46" s="267"/>
      <c r="GM46" s="267"/>
      <c r="GN46" s="267"/>
      <c r="GO46" s="267"/>
      <c r="GP46" s="267"/>
      <c r="GQ46" s="267"/>
      <c r="GR46" s="267"/>
      <c r="GS46" s="267"/>
      <c r="GT46" s="267"/>
      <c r="GU46" s="267"/>
      <c r="GV46" s="267"/>
      <c r="GW46" s="267"/>
      <c r="GX46" s="267"/>
      <c r="GY46" s="267"/>
      <c r="GZ46" s="267"/>
      <c r="HA46" s="267"/>
      <c r="HB46" s="267"/>
      <c r="HC46" s="267"/>
      <c r="HD46" s="267"/>
      <c r="HE46" s="267"/>
      <c r="HF46" s="267"/>
      <c r="HG46" s="267"/>
      <c r="HH46" s="267"/>
      <c r="HI46" s="267"/>
      <c r="HJ46" s="267"/>
      <c r="HK46" s="267"/>
      <c r="HL46" s="267"/>
      <c r="HM46" s="267"/>
      <c r="HN46" s="267"/>
      <c r="HO46" s="267"/>
      <c r="HP46" s="267"/>
      <c r="HQ46" s="267"/>
      <c r="HR46" s="267"/>
      <c r="HS46" s="267"/>
      <c r="HT46" s="267"/>
      <c r="HU46" s="267"/>
      <c r="HV46" s="267"/>
      <c r="HW46" s="267"/>
      <c r="HX46" s="267"/>
      <c r="HY46" s="267"/>
      <c r="HZ46" s="267"/>
      <c r="IA46" s="267"/>
      <c r="IB46" s="267"/>
      <c r="IC46" s="267"/>
      <c r="ID46" s="267"/>
      <c r="IE46" s="66"/>
    </row>
    <row r="47" spans="1:239" s="74" customFormat="1" x14ac:dyDescent="0.25">
      <c r="A47" s="267" t="s">
        <v>183</v>
      </c>
      <c r="B47" s="267"/>
      <c r="C47" s="267"/>
      <c r="D47" s="138"/>
      <c r="E47" s="144"/>
      <c r="F47" s="138"/>
      <c r="G47" s="138"/>
      <c r="H47" s="138"/>
      <c r="I47" s="138"/>
      <c r="J47" s="138"/>
      <c r="K47" s="138"/>
      <c r="L47" s="138"/>
      <c r="M47" s="138"/>
      <c r="N47" s="138"/>
      <c r="O47" s="138"/>
      <c r="P47" s="138"/>
      <c r="Q47" s="138"/>
      <c r="R47" s="138"/>
      <c r="S47" s="138"/>
      <c r="T47" s="138"/>
      <c r="U47" s="138"/>
      <c r="V47" s="68"/>
      <c r="W47" s="68"/>
      <c r="X47" s="68"/>
      <c r="Y47" s="68"/>
      <c r="Z47" s="68"/>
      <c r="AA47" s="68"/>
      <c r="AB47" s="68"/>
      <c r="AC47" s="68"/>
      <c r="AD47" s="68"/>
      <c r="AE47" s="68"/>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c r="DV47" s="267"/>
      <c r="DW47" s="267"/>
      <c r="DX47" s="267"/>
      <c r="DY47" s="267"/>
      <c r="DZ47" s="267"/>
      <c r="EA47" s="267"/>
      <c r="EB47" s="267"/>
      <c r="EC47" s="267"/>
      <c r="ED47" s="267"/>
      <c r="EE47" s="267"/>
      <c r="EF47" s="267"/>
      <c r="EG47" s="267"/>
      <c r="EH47" s="267"/>
      <c r="EI47" s="267"/>
      <c r="EJ47" s="267"/>
      <c r="EK47" s="267"/>
      <c r="EL47" s="267"/>
      <c r="EM47" s="267"/>
      <c r="EN47" s="267"/>
      <c r="EO47" s="267"/>
      <c r="EP47" s="267"/>
      <c r="EQ47" s="267"/>
      <c r="ER47" s="267"/>
      <c r="ES47" s="267"/>
      <c r="ET47" s="267"/>
      <c r="EU47" s="267"/>
      <c r="EV47" s="267"/>
      <c r="EW47" s="267"/>
      <c r="EX47" s="267"/>
      <c r="EY47" s="267"/>
      <c r="EZ47" s="267"/>
      <c r="FA47" s="267"/>
      <c r="FB47" s="267"/>
      <c r="FC47" s="267"/>
      <c r="FD47" s="267"/>
      <c r="FE47" s="267"/>
      <c r="FF47" s="267"/>
      <c r="FG47" s="267"/>
      <c r="FH47" s="267"/>
      <c r="FI47" s="267"/>
      <c r="FJ47" s="267"/>
      <c r="FK47" s="267"/>
      <c r="FL47" s="267"/>
      <c r="FM47" s="267"/>
      <c r="FN47" s="267"/>
      <c r="FO47" s="267"/>
      <c r="FP47" s="267"/>
      <c r="FQ47" s="267"/>
      <c r="FR47" s="267"/>
      <c r="FS47" s="267"/>
      <c r="FT47" s="267"/>
      <c r="FU47" s="267"/>
      <c r="FV47" s="267"/>
      <c r="FW47" s="267"/>
      <c r="FX47" s="267"/>
      <c r="FY47" s="267"/>
      <c r="FZ47" s="267"/>
      <c r="GA47" s="267"/>
      <c r="GB47" s="267"/>
      <c r="GC47" s="267"/>
      <c r="GD47" s="267"/>
      <c r="GE47" s="267"/>
      <c r="GF47" s="267"/>
      <c r="GG47" s="267"/>
      <c r="GH47" s="267"/>
      <c r="GI47" s="267"/>
      <c r="GJ47" s="267"/>
      <c r="GK47" s="267"/>
      <c r="GL47" s="267"/>
      <c r="GM47" s="267"/>
      <c r="GN47" s="267"/>
      <c r="GO47" s="267"/>
      <c r="GP47" s="267"/>
      <c r="GQ47" s="267"/>
      <c r="GR47" s="267"/>
      <c r="GS47" s="267"/>
      <c r="GT47" s="267"/>
      <c r="GU47" s="267"/>
      <c r="GV47" s="267"/>
      <c r="GW47" s="267"/>
      <c r="GX47" s="267"/>
      <c r="GY47" s="267"/>
      <c r="GZ47" s="267"/>
      <c r="HA47" s="267"/>
      <c r="HB47" s="267"/>
      <c r="HC47" s="267"/>
      <c r="HD47" s="267"/>
      <c r="HE47" s="267"/>
      <c r="HF47" s="267"/>
      <c r="HG47" s="267"/>
      <c r="HH47" s="267"/>
      <c r="HI47" s="267"/>
      <c r="HJ47" s="267"/>
      <c r="HK47" s="267"/>
      <c r="HL47" s="267"/>
      <c r="HM47" s="267"/>
      <c r="HN47" s="267"/>
      <c r="HO47" s="267"/>
      <c r="HP47" s="267"/>
      <c r="HQ47" s="267"/>
      <c r="HR47" s="267"/>
      <c r="HS47" s="267"/>
      <c r="HT47" s="267"/>
      <c r="HU47" s="267"/>
      <c r="HV47" s="267"/>
      <c r="HW47" s="267"/>
      <c r="HX47" s="267"/>
      <c r="HY47" s="267"/>
      <c r="HZ47" s="267"/>
      <c r="IA47" s="267"/>
      <c r="IB47" s="267"/>
      <c r="IC47" s="267"/>
      <c r="ID47" s="267"/>
      <c r="IE47" s="66"/>
    </row>
    <row r="48" spans="1:239" ht="104.65" customHeight="1" x14ac:dyDescent="0.25">
      <c r="A48" s="267" t="s">
        <v>177</v>
      </c>
      <c r="B48" s="267"/>
      <c r="C48" s="267"/>
      <c r="D48" s="145"/>
      <c r="E48" s="145"/>
      <c r="F48" s="145"/>
      <c r="G48" s="145"/>
      <c r="H48" s="145"/>
      <c r="I48" s="145"/>
      <c r="J48" s="145"/>
      <c r="K48" s="145"/>
      <c r="L48" s="145"/>
      <c r="M48" s="145"/>
      <c r="N48" s="145"/>
      <c r="O48" s="145"/>
      <c r="P48" s="145"/>
      <c r="Q48" s="145"/>
      <c r="R48" s="145"/>
      <c r="S48" s="145"/>
      <c r="T48" s="145"/>
      <c r="U48" s="145"/>
    </row>
    <row r="49" spans="1:21" ht="27.75" customHeight="1" x14ac:dyDescent="0.25">
      <c r="A49" s="267"/>
      <c r="B49" s="267"/>
      <c r="C49" s="267"/>
      <c r="D49" s="145"/>
      <c r="E49" s="145"/>
      <c r="F49" s="145"/>
      <c r="G49" s="145"/>
      <c r="H49" s="145"/>
      <c r="I49" s="145"/>
      <c r="J49" s="145"/>
      <c r="K49" s="145"/>
      <c r="L49" s="145"/>
      <c r="M49" s="145"/>
      <c r="N49" s="145"/>
      <c r="O49" s="145"/>
      <c r="P49" s="145"/>
      <c r="Q49" s="145"/>
      <c r="R49" s="145"/>
      <c r="S49" s="145"/>
      <c r="T49" s="145"/>
      <c r="U49" s="145"/>
    </row>
    <row r="50" spans="1:21" x14ac:dyDescent="0.25">
      <c r="A50" s="146"/>
      <c r="B50" s="145"/>
      <c r="C50" s="145"/>
      <c r="D50" s="145"/>
      <c r="E50" s="145"/>
      <c r="F50" s="145"/>
      <c r="G50" s="145"/>
      <c r="H50" s="145"/>
      <c r="I50" s="145"/>
      <c r="J50" s="145"/>
      <c r="K50" s="145"/>
      <c r="L50" s="145"/>
      <c r="M50" s="145"/>
      <c r="N50" s="145"/>
      <c r="O50" s="145"/>
      <c r="P50" s="145"/>
      <c r="Q50" s="145"/>
      <c r="R50" s="145"/>
      <c r="S50" s="145"/>
      <c r="T50" s="145"/>
      <c r="U50" s="145"/>
    </row>
    <row r="51" spans="1:21" x14ac:dyDescent="0.25">
      <c r="A51" s="146"/>
      <c r="B51" s="145"/>
      <c r="C51" s="145"/>
      <c r="D51" s="145"/>
      <c r="E51" s="145"/>
      <c r="F51" s="145"/>
      <c r="G51" s="145"/>
      <c r="H51" s="145"/>
      <c r="I51" s="145"/>
      <c r="J51" s="145"/>
      <c r="K51" s="145"/>
      <c r="L51" s="145"/>
      <c r="M51" s="145"/>
      <c r="N51" s="145"/>
      <c r="O51" s="145"/>
      <c r="P51" s="145"/>
      <c r="Q51" s="145"/>
      <c r="R51" s="145"/>
      <c r="S51" s="145"/>
      <c r="T51" s="145"/>
      <c r="U51" s="145"/>
    </row>
    <row r="52" spans="1:21" x14ac:dyDescent="0.25">
      <c r="A52" s="146"/>
      <c r="B52" s="145"/>
      <c r="C52" s="145"/>
      <c r="D52" s="145"/>
      <c r="E52" s="145"/>
      <c r="F52" s="145"/>
      <c r="G52" s="145"/>
      <c r="H52" s="145"/>
      <c r="I52" s="145"/>
      <c r="J52" s="145"/>
      <c r="K52" s="145"/>
      <c r="L52" s="145"/>
      <c r="M52" s="145"/>
      <c r="N52" s="145"/>
      <c r="O52" s="145"/>
      <c r="P52" s="145"/>
      <c r="Q52" s="145"/>
      <c r="R52" s="145"/>
      <c r="S52" s="145"/>
      <c r="T52" s="145"/>
      <c r="U52" s="145"/>
    </row>
    <row r="53" spans="1:21" x14ac:dyDescent="0.25">
      <c r="A53" s="146"/>
      <c r="B53" s="145"/>
      <c r="C53" s="145"/>
      <c r="D53" s="145"/>
      <c r="E53" s="145"/>
      <c r="F53" s="145"/>
      <c r="G53" s="145"/>
      <c r="H53" s="145"/>
      <c r="I53" s="145"/>
      <c r="J53" s="145"/>
      <c r="K53" s="145"/>
      <c r="L53" s="145"/>
      <c r="M53" s="145"/>
      <c r="N53" s="145"/>
      <c r="O53" s="145"/>
      <c r="P53" s="145"/>
      <c r="Q53" s="145"/>
      <c r="R53" s="145"/>
      <c r="S53" s="145"/>
      <c r="T53" s="145"/>
      <c r="U53" s="145"/>
    </row>
    <row r="54" spans="1:21" x14ac:dyDescent="0.25">
      <c r="A54" s="146"/>
      <c r="B54" s="145"/>
      <c r="C54" s="145"/>
      <c r="D54" s="145"/>
      <c r="E54" s="145"/>
      <c r="F54" s="145"/>
      <c r="G54" s="145"/>
      <c r="H54" s="145"/>
      <c r="I54" s="145"/>
      <c r="J54" s="145"/>
      <c r="K54" s="145"/>
      <c r="L54" s="145"/>
      <c r="M54" s="145"/>
      <c r="N54" s="145"/>
      <c r="O54" s="145"/>
      <c r="P54" s="145"/>
      <c r="Q54" s="145"/>
      <c r="R54" s="145"/>
      <c r="S54" s="145"/>
      <c r="T54" s="145"/>
      <c r="U54" s="145"/>
    </row>
    <row r="55" spans="1:21" x14ac:dyDescent="0.25">
      <c r="A55" s="146"/>
      <c r="B55" s="145"/>
      <c r="C55" s="145"/>
      <c r="D55" s="145"/>
      <c r="E55" s="145"/>
      <c r="F55" s="145"/>
      <c r="G55" s="145"/>
      <c r="H55" s="145"/>
      <c r="I55" s="145"/>
      <c r="J55" s="145"/>
      <c r="K55" s="145"/>
      <c r="L55" s="145"/>
      <c r="M55" s="145"/>
      <c r="N55" s="145"/>
      <c r="O55" s="145"/>
      <c r="P55" s="145"/>
      <c r="Q55" s="145"/>
      <c r="R55" s="145"/>
      <c r="S55" s="145"/>
      <c r="T55" s="145"/>
      <c r="U55" s="145"/>
    </row>
    <row r="56" spans="1:21" x14ac:dyDescent="0.25">
      <c r="A56" s="146"/>
      <c r="B56" s="145"/>
      <c r="C56" s="145"/>
      <c r="D56" s="145"/>
      <c r="E56" s="145"/>
      <c r="F56" s="145"/>
      <c r="G56" s="145"/>
      <c r="H56" s="145"/>
      <c r="I56" s="145"/>
      <c r="J56" s="145"/>
      <c r="K56" s="145"/>
      <c r="L56" s="145"/>
      <c r="M56" s="145"/>
      <c r="N56" s="145"/>
      <c r="O56" s="145"/>
      <c r="P56" s="145"/>
      <c r="Q56" s="145"/>
      <c r="R56" s="145"/>
      <c r="S56" s="145"/>
      <c r="T56" s="145"/>
      <c r="U56" s="145"/>
    </row>
    <row r="57" spans="1:21" x14ac:dyDescent="0.25">
      <c r="A57" s="146"/>
      <c r="B57" s="145"/>
      <c r="C57" s="145"/>
      <c r="D57" s="145"/>
      <c r="E57" s="145"/>
      <c r="F57" s="145"/>
      <c r="G57" s="145"/>
      <c r="H57" s="145"/>
      <c r="I57" s="145"/>
      <c r="J57" s="145"/>
      <c r="K57" s="145"/>
      <c r="L57" s="145"/>
      <c r="M57" s="145"/>
      <c r="N57" s="145"/>
      <c r="O57" s="145"/>
      <c r="P57" s="145"/>
      <c r="Q57" s="145"/>
      <c r="R57" s="145"/>
      <c r="S57" s="145"/>
      <c r="T57" s="145"/>
      <c r="U57" s="145"/>
    </row>
    <row r="58" spans="1:21" x14ac:dyDescent="0.25">
      <c r="A58" s="146"/>
      <c r="B58" s="145"/>
      <c r="C58" s="145"/>
      <c r="D58" s="145"/>
      <c r="E58" s="145"/>
      <c r="F58" s="145"/>
      <c r="G58" s="145"/>
      <c r="H58" s="145"/>
      <c r="I58" s="145"/>
      <c r="J58" s="145"/>
      <c r="K58" s="145"/>
      <c r="L58" s="145"/>
      <c r="M58" s="145"/>
      <c r="N58" s="145"/>
      <c r="O58" s="145"/>
      <c r="P58" s="145"/>
      <c r="Q58" s="145"/>
      <c r="R58" s="145"/>
      <c r="S58" s="145"/>
      <c r="T58" s="145"/>
      <c r="U58" s="145"/>
    </row>
    <row r="59" spans="1:21" x14ac:dyDescent="0.25">
      <c r="A59" s="146"/>
      <c r="B59" s="145"/>
      <c r="C59" s="145"/>
      <c r="D59" s="145"/>
      <c r="E59" s="145"/>
      <c r="F59" s="145"/>
      <c r="G59" s="145"/>
      <c r="H59" s="145"/>
      <c r="I59" s="145"/>
      <c r="J59" s="145"/>
      <c r="K59" s="145"/>
      <c r="L59" s="145"/>
      <c r="M59" s="145"/>
      <c r="N59" s="145"/>
      <c r="O59" s="145"/>
      <c r="P59" s="145"/>
      <c r="Q59" s="145"/>
      <c r="R59" s="145"/>
      <c r="S59" s="145"/>
      <c r="T59" s="145"/>
      <c r="U59" s="145"/>
    </row>
    <row r="60" spans="1:21" x14ac:dyDescent="0.25">
      <c r="A60" s="146"/>
      <c r="B60" s="145"/>
      <c r="C60" s="145"/>
      <c r="D60" s="145"/>
      <c r="E60" s="145"/>
      <c r="F60" s="145"/>
      <c r="G60" s="145"/>
      <c r="H60" s="145"/>
      <c r="I60" s="145"/>
      <c r="J60" s="145"/>
      <c r="K60" s="145"/>
      <c r="L60" s="145"/>
      <c r="M60" s="145"/>
      <c r="N60" s="145"/>
      <c r="O60" s="145"/>
      <c r="P60" s="145"/>
      <c r="Q60" s="145"/>
      <c r="R60" s="145"/>
      <c r="S60" s="145"/>
      <c r="T60" s="145"/>
      <c r="U60" s="145"/>
    </row>
    <row r="61" spans="1:21" x14ac:dyDescent="0.25">
      <c r="A61" s="146"/>
      <c r="B61" s="145"/>
      <c r="C61" s="145"/>
      <c r="D61" s="145"/>
      <c r="E61" s="145"/>
      <c r="F61" s="145"/>
      <c r="G61" s="145"/>
      <c r="H61" s="145"/>
      <c r="I61" s="145"/>
      <c r="J61" s="145"/>
      <c r="K61" s="145"/>
      <c r="L61" s="145"/>
      <c r="M61" s="145"/>
      <c r="N61" s="145"/>
      <c r="O61" s="145"/>
      <c r="P61" s="145"/>
      <c r="Q61" s="145"/>
      <c r="R61" s="145"/>
      <c r="S61" s="145"/>
      <c r="T61" s="145"/>
      <c r="U61" s="145"/>
    </row>
    <row r="62" spans="1:21" x14ac:dyDescent="0.25">
      <c r="A62" s="146"/>
      <c r="B62" s="145"/>
      <c r="C62" s="145"/>
      <c r="D62" s="145"/>
      <c r="E62" s="145"/>
      <c r="F62" s="145"/>
      <c r="G62" s="145"/>
      <c r="H62" s="145"/>
      <c r="I62" s="145"/>
      <c r="J62" s="145"/>
      <c r="K62" s="145"/>
      <c r="L62" s="145"/>
      <c r="M62" s="145"/>
      <c r="N62" s="145"/>
      <c r="O62" s="145"/>
      <c r="P62" s="145"/>
      <c r="Q62" s="145"/>
      <c r="R62" s="145"/>
      <c r="S62" s="145"/>
      <c r="T62" s="145"/>
      <c r="U62" s="145"/>
    </row>
    <row r="63" spans="1:21" x14ac:dyDescent="0.25">
      <c r="A63" s="146"/>
      <c r="B63" s="145"/>
      <c r="C63" s="145"/>
      <c r="D63" s="145"/>
      <c r="E63" s="145"/>
      <c r="F63" s="145"/>
      <c r="G63" s="145"/>
      <c r="H63" s="145"/>
      <c r="I63" s="145"/>
      <c r="J63" s="145"/>
      <c r="K63" s="145"/>
      <c r="L63" s="145"/>
      <c r="M63" s="145"/>
      <c r="N63" s="145"/>
      <c r="O63" s="145"/>
      <c r="P63" s="145"/>
      <c r="Q63" s="145"/>
      <c r="R63" s="145"/>
      <c r="S63" s="145"/>
      <c r="T63" s="145"/>
      <c r="U63" s="145"/>
    </row>
    <row r="64" spans="1:21" x14ac:dyDescent="0.25">
      <c r="A64" s="146"/>
      <c r="B64" s="145"/>
      <c r="C64" s="145"/>
      <c r="D64" s="145"/>
      <c r="E64" s="145"/>
      <c r="F64" s="145"/>
      <c r="G64" s="145"/>
      <c r="H64" s="145"/>
      <c r="I64" s="145"/>
      <c r="J64" s="145"/>
      <c r="K64" s="145"/>
      <c r="L64" s="145"/>
      <c r="M64" s="145"/>
      <c r="N64" s="145"/>
      <c r="O64" s="145"/>
      <c r="P64" s="145"/>
      <c r="Q64" s="145"/>
      <c r="R64" s="145"/>
      <c r="S64" s="145"/>
      <c r="T64" s="145"/>
      <c r="U64" s="145"/>
    </row>
    <row r="65" spans="1:21" x14ac:dyDescent="0.25">
      <c r="A65" s="146"/>
      <c r="B65" s="145"/>
      <c r="C65" s="145"/>
      <c r="D65" s="145"/>
      <c r="E65" s="145"/>
      <c r="F65" s="145"/>
      <c r="G65" s="145"/>
      <c r="H65" s="145"/>
      <c r="I65" s="145"/>
      <c r="J65" s="145"/>
      <c r="K65" s="145"/>
      <c r="L65" s="145"/>
      <c r="M65" s="145"/>
      <c r="N65" s="145"/>
      <c r="O65" s="145"/>
      <c r="P65" s="145"/>
      <c r="Q65" s="145"/>
      <c r="R65" s="145"/>
      <c r="S65" s="145"/>
      <c r="T65" s="145"/>
      <c r="U65" s="145"/>
    </row>
    <row r="66" spans="1:21" x14ac:dyDescent="0.25">
      <c r="A66" s="146"/>
      <c r="B66" s="145"/>
      <c r="C66" s="145"/>
      <c r="D66" s="145"/>
      <c r="E66" s="145"/>
      <c r="F66" s="145"/>
      <c r="G66" s="145"/>
      <c r="H66" s="145"/>
      <c r="I66" s="145"/>
      <c r="J66" s="145"/>
      <c r="K66" s="145"/>
      <c r="L66" s="145"/>
      <c r="M66" s="145"/>
      <c r="N66" s="145"/>
      <c r="O66" s="145"/>
      <c r="P66" s="145"/>
      <c r="Q66" s="145"/>
      <c r="R66" s="145"/>
      <c r="S66" s="145"/>
      <c r="T66" s="145"/>
      <c r="U66" s="145"/>
    </row>
    <row r="67" spans="1:21" x14ac:dyDescent="0.25">
      <c r="A67" s="146"/>
      <c r="B67" s="145"/>
      <c r="C67" s="145"/>
      <c r="D67" s="145"/>
      <c r="E67" s="145"/>
      <c r="F67" s="145"/>
      <c r="G67" s="145"/>
      <c r="H67" s="145"/>
      <c r="I67" s="145"/>
      <c r="J67" s="145"/>
      <c r="K67" s="145"/>
      <c r="L67" s="145"/>
      <c r="M67" s="145"/>
      <c r="N67" s="145"/>
      <c r="O67" s="145"/>
      <c r="P67" s="145"/>
      <c r="Q67" s="145"/>
      <c r="R67" s="145"/>
      <c r="S67" s="145"/>
      <c r="T67" s="145"/>
      <c r="U67" s="145"/>
    </row>
    <row r="68" spans="1:21" x14ac:dyDescent="0.25">
      <c r="A68" s="146"/>
      <c r="B68" s="145"/>
      <c r="C68" s="145"/>
      <c r="D68" s="145"/>
      <c r="E68" s="145"/>
      <c r="F68" s="145"/>
      <c r="G68" s="145"/>
      <c r="H68" s="145"/>
      <c r="I68" s="145"/>
      <c r="J68" s="145"/>
      <c r="K68" s="145"/>
      <c r="L68" s="145"/>
      <c r="M68" s="145"/>
      <c r="N68" s="145"/>
      <c r="O68" s="145"/>
      <c r="P68" s="145"/>
      <c r="Q68" s="145"/>
      <c r="R68" s="145"/>
      <c r="S68" s="145"/>
      <c r="T68" s="145"/>
      <c r="U68" s="145"/>
    </row>
    <row r="69" spans="1:21" x14ac:dyDescent="0.25">
      <c r="A69" s="146"/>
      <c r="B69" s="145"/>
      <c r="C69" s="145"/>
      <c r="D69" s="145"/>
      <c r="E69" s="145"/>
      <c r="F69" s="145"/>
      <c r="G69" s="145"/>
      <c r="H69" s="145"/>
      <c r="I69" s="145"/>
      <c r="J69" s="145"/>
      <c r="K69" s="145"/>
      <c r="L69" s="145"/>
      <c r="M69" s="145"/>
      <c r="N69" s="145"/>
      <c r="O69" s="145"/>
      <c r="P69" s="145"/>
      <c r="Q69" s="145"/>
      <c r="R69" s="145"/>
      <c r="S69" s="145"/>
      <c r="T69" s="145"/>
      <c r="U69" s="145"/>
    </row>
    <row r="70" spans="1:21" x14ac:dyDescent="0.25">
      <c r="A70" s="146"/>
      <c r="B70" s="145"/>
      <c r="C70" s="145"/>
      <c r="D70" s="145"/>
      <c r="E70" s="145"/>
      <c r="F70" s="145"/>
      <c r="G70" s="145"/>
      <c r="H70" s="145"/>
      <c r="I70" s="145"/>
      <c r="J70" s="145"/>
      <c r="K70" s="145"/>
      <c r="L70" s="145"/>
      <c r="M70" s="145"/>
      <c r="N70" s="145"/>
      <c r="O70" s="145"/>
      <c r="P70" s="145"/>
      <c r="Q70" s="145"/>
      <c r="R70" s="145"/>
      <c r="S70" s="145"/>
      <c r="T70" s="145"/>
      <c r="U70" s="145"/>
    </row>
  </sheetData>
  <mergeCells count="175">
    <mergeCell ref="A49:C49"/>
    <mergeCell ref="A1:C1"/>
    <mergeCell ref="A2:C2"/>
    <mergeCell ref="A18:C18"/>
    <mergeCell ref="A20:C20"/>
    <mergeCell ref="A7:C7"/>
    <mergeCell ref="A8:C8"/>
    <mergeCell ref="A9:C9"/>
    <mergeCell ref="A10:C10"/>
    <mergeCell ref="A12:C12"/>
    <mergeCell ref="A5:C5"/>
    <mergeCell ref="A3:C3"/>
    <mergeCell ref="A4:C4"/>
    <mergeCell ref="A37:C37"/>
    <mergeCell ref="A38:C38"/>
    <mergeCell ref="A39:C39"/>
    <mergeCell ref="A30:C30"/>
    <mergeCell ref="A34:C34"/>
    <mergeCell ref="A35:C35"/>
    <mergeCell ref="A21:C21"/>
    <mergeCell ref="A26:C26"/>
    <mergeCell ref="A27:C27"/>
    <mergeCell ref="A28:C28"/>
    <mergeCell ref="A29:C29"/>
    <mergeCell ref="A22:C22"/>
    <mergeCell ref="A23:C23"/>
    <mergeCell ref="A25:C25"/>
    <mergeCell ref="A33:C33"/>
    <mergeCell ref="A45:C45"/>
    <mergeCell ref="A46:C46"/>
    <mergeCell ref="AF46:AH46"/>
    <mergeCell ref="AI46:AK46"/>
    <mergeCell ref="AL46:AN46"/>
    <mergeCell ref="A31:C31"/>
    <mergeCell ref="AO46:AQ46"/>
    <mergeCell ref="A48:C48"/>
    <mergeCell ref="A40:C40"/>
    <mergeCell ref="A41:C41"/>
    <mergeCell ref="A42:C42"/>
    <mergeCell ref="A43:C43"/>
    <mergeCell ref="BJ46:BL46"/>
    <mergeCell ref="BM46:BO46"/>
    <mergeCell ref="BP46:BR46"/>
    <mergeCell ref="BJ47:BL47"/>
    <mergeCell ref="BM47:BO47"/>
    <mergeCell ref="BP47:BR47"/>
    <mergeCell ref="BS46:BU46"/>
    <mergeCell ref="BV46:BX46"/>
    <mergeCell ref="BY46:CA46"/>
    <mergeCell ref="AR46:AT46"/>
    <mergeCell ref="AU46:AW46"/>
    <mergeCell ref="AX46:AZ46"/>
    <mergeCell ref="BA46:BC46"/>
    <mergeCell ref="BD46:BF46"/>
    <mergeCell ref="BG46:BI46"/>
    <mergeCell ref="CT46:CV46"/>
    <mergeCell ref="CW46:CY46"/>
    <mergeCell ref="CZ46:DB46"/>
    <mergeCell ref="DC46:DE46"/>
    <mergeCell ref="DF46:DH46"/>
    <mergeCell ref="DI46:DK46"/>
    <mergeCell ref="CB46:CD46"/>
    <mergeCell ref="CE46:CG46"/>
    <mergeCell ref="CH46:CJ46"/>
    <mergeCell ref="CK46:CM46"/>
    <mergeCell ref="CN46:CP46"/>
    <mergeCell ref="CQ46:CS46"/>
    <mergeCell ref="ED46:EF46"/>
    <mergeCell ref="EG46:EI46"/>
    <mergeCell ref="EJ46:EL46"/>
    <mergeCell ref="EM46:EO46"/>
    <mergeCell ref="EP46:ER46"/>
    <mergeCell ref="ES46:EU46"/>
    <mergeCell ref="DL46:DN46"/>
    <mergeCell ref="DO46:DQ46"/>
    <mergeCell ref="DR46:DT46"/>
    <mergeCell ref="DU46:DW46"/>
    <mergeCell ref="DX46:DZ46"/>
    <mergeCell ref="EA46:EC46"/>
    <mergeCell ref="FT46:FV46"/>
    <mergeCell ref="FW46:FY46"/>
    <mergeCell ref="FZ46:GB46"/>
    <mergeCell ref="GC46:GE46"/>
    <mergeCell ref="EV46:EX46"/>
    <mergeCell ref="EY46:FA46"/>
    <mergeCell ref="FB46:FD46"/>
    <mergeCell ref="FE46:FG46"/>
    <mergeCell ref="FH46:FJ46"/>
    <mergeCell ref="FK46:FM46"/>
    <mergeCell ref="HP46:HR46"/>
    <mergeCell ref="HS46:HU46"/>
    <mergeCell ref="HV46:HX46"/>
    <mergeCell ref="HY46:IA46"/>
    <mergeCell ref="IB46:ID46"/>
    <mergeCell ref="A47:C47"/>
    <mergeCell ref="AF47:AH47"/>
    <mergeCell ref="AI47:AK47"/>
    <mergeCell ref="AL47:AN47"/>
    <mergeCell ref="AO47:AQ47"/>
    <mergeCell ref="GX46:GZ46"/>
    <mergeCell ref="HA46:HC46"/>
    <mergeCell ref="HD46:HF46"/>
    <mergeCell ref="HG46:HI46"/>
    <mergeCell ref="HJ46:HL46"/>
    <mergeCell ref="HM46:HO46"/>
    <mergeCell ref="GF46:GH46"/>
    <mergeCell ref="GI46:GK46"/>
    <mergeCell ref="GL46:GN46"/>
    <mergeCell ref="GO46:GQ46"/>
    <mergeCell ref="GR46:GT46"/>
    <mergeCell ref="GU46:GW46"/>
    <mergeCell ref="FN46:FP46"/>
    <mergeCell ref="FQ46:FS46"/>
    <mergeCell ref="BS47:BU47"/>
    <mergeCell ref="BV47:BX47"/>
    <mergeCell ref="BY47:CA47"/>
    <mergeCell ref="AR47:AT47"/>
    <mergeCell ref="AU47:AW47"/>
    <mergeCell ref="AX47:AZ47"/>
    <mergeCell ref="BA47:BC47"/>
    <mergeCell ref="BD47:BF47"/>
    <mergeCell ref="BG47:BI47"/>
    <mergeCell ref="CT47:CV47"/>
    <mergeCell ref="CW47:CY47"/>
    <mergeCell ref="CZ47:DB47"/>
    <mergeCell ref="DC47:DE47"/>
    <mergeCell ref="DF47:DH47"/>
    <mergeCell ref="DI47:DK47"/>
    <mergeCell ref="CB47:CD47"/>
    <mergeCell ref="CE47:CG47"/>
    <mergeCell ref="CH47:CJ47"/>
    <mergeCell ref="CK47:CM47"/>
    <mergeCell ref="CN47:CP47"/>
    <mergeCell ref="CQ47:CS47"/>
    <mergeCell ref="EM47:EO47"/>
    <mergeCell ref="EP47:ER47"/>
    <mergeCell ref="ES47:EU47"/>
    <mergeCell ref="DL47:DN47"/>
    <mergeCell ref="DO47:DQ47"/>
    <mergeCell ref="DR47:DT47"/>
    <mergeCell ref="DU47:DW47"/>
    <mergeCell ref="DX47:DZ47"/>
    <mergeCell ref="EA47:EC47"/>
    <mergeCell ref="ED47:EF47"/>
    <mergeCell ref="EG47:EI47"/>
    <mergeCell ref="EJ47:EL47"/>
    <mergeCell ref="IB47:ID47"/>
    <mergeCell ref="GX47:GZ47"/>
    <mergeCell ref="HA47:HC47"/>
    <mergeCell ref="HD47:HF47"/>
    <mergeCell ref="HG47:HI47"/>
    <mergeCell ref="HJ47:HL47"/>
    <mergeCell ref="HM47:HO47"/>
    <mergeCell ref="GF47:GH47"/>
    <mergeCell ref="GI47:GK47"/>
    <mergeCell ref="GL47:GN47"/>
    <mergeCell ref="GO47:GQ47"/>
    <mergeCell ref="GR47:GT47"/>
    <mergeCell ref="GU47:GW47"/>
    <mergeCell ref="HP47:HR47"/>
    <mergeCell ref="HS47:HU47"/>
    <mergeCell ref="HV47:HX47"/>
    <mergeCell ref="HY47:IA47"/>
    <mergeCell ref="FN47:FP47"/>
    <mergeCell ref="FQ47:FS47"/>
    <mergeCell ref="FT47:FV47"/>
    <mergeCell ref="FW47:FY47"/>
    <mergeCell ref="FZ47:GB47"/>
    <mergeCell ref="GC47:GE47"/>
    <mergeCell ref="EV47:EX47"/>
    <mergeCell ref="EY47:FA47"/>
    <mergeCell ref="FB47:FD47"/>
    <mergeCell ref="FE47:FG47"/>
    <mergeCell ref="FH47:FJ47"/>
    <mergeCell ref="FK47:FM47"/>
  </mergeCells>
  <hyperlinks>
    <hyperlink ref="A39:C39" r:id="rId1" display="Link to Recycled Water Ordinance Information and Map" xr:uid="{00000000-0004-0000-0000-000000000000}"/>
    <hyperlink ref="A43:C43" r:id="rId2" display="Download the SFPUC Non-Potable Calculator" xr:uid="{00000000-0004-0000-0000-000001000000}"/>
  </hyperlinks>
  <printOptions horizontalCentered="1"/>
  <pageMargins left="0.5" right="0.5" top="1.00442708333333" bottom="0.75" header="0.3" footer="0.3"/>
  <pageSetup scale="95" orientation="portrait" r:id="rId3"/>
  <headerFooter>
    <oddHeader>&amp;L  &amp;G&amp;C&amp;"-,Bold"&amp;14STORMWATER MANAGEMENT REQUIREMENTS
MODIFIED COMPLIANCE APPLICATION&amp;R&amp;G</oddHeader>
    <oddFooter>&amp;C&amp;P</oddFooter>
  </headerFooter>
  <colBreaks count="1" manualBreakCount="1">
    <brk id="3" max="1048575" man="1"/>
  </colBreaks>
  <legacyDrawing r:id="rId4"/>
  <legacyDrawingHF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CC"/>
    <pageSetUpPr fitToPage="1"/>
  </sheetPr>
  <dimension ref="A1:BA87"/>
  <sheetViews>
    <sheetView topLeftCell="A25" zoomScaleNormal="100" workbookViewId="0">
      <selection activeCell="J31" sqref="J31"/>
    </sheetView>
  </sheetViews>
  <sheetFormatPr defaultRowHeight="15.75" x14ac:dyDescent="0.25"/>
  <cols>
    <col min="1" max="1" width="15.625" customWidth="1"/>
    <col min="2" max="2" width="8.125" customWidth="1"/>
    <col min="3" max="3" width="7.375" customWidth="1"/>
    <col min="4" max="4" width="8.25" customWidth="1"/>
    <col min="5" max="5" width="7.875" customWidth="1"/>
    <col min="6" max="7" width="8.5" customWidth="1"/>
    <col min="8" max="8" width="8.25" customWidth="1"/>
    <col min="9" max="9" width="8.625" customWidth="1"/>
    <col min="10" max="10" width="9.5" customWidth="1"/>
    <col min="11" max="11" width="2.25" style="28" customWidth="1"/>
    <col min="12" max="12" width="3.125" style="28" customWidth="1"/>
    <col min="13" max="13" width="6.375" hidden="1" customWidth="1"/>
    <col min="14" max="14" width="18.875" hidden="1" customWidth="1"/>
    <col min="15" max="15" width="25.875" hidden="1" customWidth="1"/>
    <col min="16" max="16" width="14.875" hidden="1" customWidth="1"/>
    <col min="17" max="17" width="14.625" hidden="1" customWidth="1"/>
    <col min="18" max="18" width="22" hidden="1" customWidth="1"/>
    <col min="19" max="19" width="20" hidden="1" customWidth="1"/>
    <col min="20" max="25" width="9" hidden="1" customWidth="1"/>
    <col min="26" max="26" width="0" hidden="1" customWidth="1"/>
    <col min="31" max="53" width="9" style="2"/>
  </cols>
  <sheetData>
    <row r="1" spans="1:53" s="26" customFormat="1" ht="19.899999999999999" customHeight="1" x14ac:dyDescent="0.3">
      <c r="A1" s="119" t="s">
        <v>131</v>
      </c>
      <c r="B1" s="117"/>
      <c r="C1" s="117"/>
      <c r="D1" s="117"/>
      <c r="E1" s="117"/>
      <c r="F1" s="117"/>
      <c r="G1" s="117"/>
      <c r="H1" s="117"/>
      <c r="I1" s="117"/>
      <c r="J1" s="118"/>
      <c r="K1" s="148"/>
      <c r="L1" s="148"/>
      <c r="M1" s="148"/>
      <c r="N1" s="148"/>
      <c r="Z1" s="120"/>
      <c r="AA1" s="120"/>
      <c r="AB1" s="120"/>
      <c r="AC1" s="120"/>
      <c r="AD1" s="120"/>
      <c r="AE1" s="254"/>
      <c r="AF1" s="254"/>
      <c r="AG1" s="254"/>
      <c r="AH1" s="254"/>
      <c r="AI1" s="254"/>
      <c r="AJ1" s="254"/>
      <c r="AK1" s="254"/>
      <c r="AL1" s="254"/>
      <c r="AM1" s="254"/>
      <c r="AN1" s="254"/>
      <c r="AO1" s="254"/>
      <c r="AP1" s="254"/>
      <c r="AQ1" s="254"/>
      <c r="AR1" s="254"/>
      <c r="AS1" s="254"/>
      <c r="AT1" s="254"/>
      <c r="AU1" s="254"/>
      <c r="AV1" s="254"/>
      <c r="AW1" s="254"/>
      <c r="AX1" s="254"/>
      <c r="AY1" s="254"/>
      <c r="AZ1" s="254"/>
      <c r="BA1" s="254"/>
    </row>
    <row r="2" spans="1:53" s="26" customFormat="1" ht="7.5" customHeight="1" thickBot="1" x14ac:dyDescent="0.3">
      <c r="A2" s="29"/>
      <c r="B2" s="29"/>
      <c r="C2" s="29"/>
      <c r="D2" s="29"/>
      <c r="E2" s="29"/>
      <c r="F2" s="29"/>
      <c r="G2" s="29"/>
      <c r="H2" s="29"/>
      <c r="I2" s="29"/>
      <c r="J2" s="29"/>
      <c r="K2" s="148"/>
      <c r="L2" s="148"/>
      <c r="M2" s="148"/>
      <c r="N2" s="148"/>
      <c r="Z2" s="120"/>
      <c r="AA2" s="120"/>
      <c r="AB2" s="120"/>
      <c r="AC2" s="120"/>
      <c r="AD2" s="120"/>
      <c r="AE2" s="254"/>
      <c r="AF2" s="254"/>
      <c r="AG2" s="254"/>
      <c r="AH2" s="254"/>
      <c r="AI2" s="254"/>
      <c r="AJ2" s="254"/>
      <c r="AK2" s="254"/>
      <c r="AL2" s="254"/>
      <c r="AM2" s="254"/>
      <c r="AN2" s="254"/>
      <c r="AO2" s="254"/>
      <c r="AP2" s="254"/>
      <c r="AQ2" s="254"/>
      <c r="AR2" s="254"/>
      <c r="AS2" s="254"/>
      <c r="AT2" s="254"/>
      <c r="AU2" s="254"/>
      <c r="AV2" s="254"/>
      <c r="AW2" s="254"/>
      <c r="AX2" s="254"/>
      <c r="AY2" s="254"/>
      <c r="AZ2" s="254"/>
      <c r="BA2" s="254"/>
    </row>
    <row r="3" spans="1:53" x14ac:dyDescent="0.25">
      <c r="A3" s="84" t="s">
        <v>36</v>
      </c>
      <c r="B3" s="84"/>
      <c r="C3" s="84"/>
      <c r="D3" s="85"/>
      <c r="E3" s="86"/>
      <c r="F3" s="82"/>
      <c r="G3" s="82"/>
      <c r="H3" s="82"/>
      <c r="I3" s="82"/>
      <c r="J3" s="82"/>
      <c r="K3" s="120"/>
      <c r="L3" s="121"/>
      <c r="M3" s="120"/>
      <c r="N3" s="36" t="s">
        <v>42</v>
      </c>
      <c r="O3" s="4"/>
      <c r="P3" s="39" t="s">
        <v>43</v>
      </c>
      <c r="Q3" s="39" t="s">
        <v>43</v>
      </c>
      <c r="R3" s="39" t="s">
        <v>43</v>
      </c>
      <c r="S3" s="39" t="s">
        <v>43</v>
      </c>
      <c r="U3" s="41" t="s">
        <v>46</v>
      </c>
      <c r="Z3" s="120"/>
      <c r="AA3" s="120"/>
      <c r="AB3" s="120"/>
      <c r="AC3" s="120"/>
      <c r="AD3" s="120"/>
    </row>
    <row r="4" spans="1:53" x14ac:dyDescent="0.25">
      <c r="A4" s="16" t="s">
        <v>23</v>
      </c>
      <c r="B4" s="16"/>
      <c r="C4" s="16"/>
      <c r="D4" s="301"/>
      <c r="E4" s="310"/>
      <c r="F4" s="3"/>
      <c r="G4" s="3"/>
      <c r="H4" s="18" t="s">
        <v>24</v>
      </c>
      <c r="I4" s="306"/>
      <c r="J4" s="306"/>
      <c r="K4" s="120"/>
      <c r="L4" s="121"/>
      <c r="M4" s="120"/>
      <c r="N4" s="43" t="s">
        <v>51</v>
      </c>
      <c r="O4" s="6" t="s">
        <v>27</v>
      </c>
      <c r="P4" s="6"/>
      <c r="Q4" s="6"/>
      <c r="R4" s="6"/>
      <c r="S4" s="7"/>
      <c r="Z4" s="120"/>
      <c r="AA4" s="120"/>
      <c r="AB4" s="120"/>
      <c r="AC4" s="120"/>
      <c r="AD4" s="120"/>
    </row>
    <row r="5" spans="1:53" x14ac:dyDescent="0.25">
      <c r="A5" s="16" t="s">
        <v>21</v>
      </c>
      <c r="B5" s="16"/>
      <c r="C5" s="16"/>
      <c r="D5" s="301"/>
      <c r="E5" s="301"/>
      <c r="F5" s="3"/>
      <c r="G5" s="3"/>
      <c r="H5" s="18" t="s">
        <v>20</v>
      </c>
      <c r="I5" s="319"/>
      <c r="J5" s="319"/>
      <c r="K5" s="120"/>
      <c r="L5" s="121"/>
      <c r="M5" s="120"/>
      <c r="N5" s="5" t="s">
        <v>13</v>
      </c>
      <c r="O5" s="6"/>
      <c r="P5" s="6"/>
      <c r="Q5" s="6"/>
      <c r="R5" s="6"/>
      <c r="S5" s="7"/>
      <c r="Z5" s="120"/>
      <c r="AA5" s="120"/>
      <c r="AB5" s="120"/>
      <c r="AC5" s="120"/>
      <c r="AD5" s="120"/>
    </row>
    <row r="6" spans="1:53" x14ac:dyDescent="0.25">
      <c r="A6" s="16" t="s">
        <v>154</v>
      </c>
      <c r="B6" s="16"/>
      <c r="C6" s="16"/>
      <c r="D6" s="302" t="s">
        <v>51</v>
      </c>
      <c r="E6" s="303"/>
      <c r="F6" s="12"/>
      <c r="G6" s="3"/>
      <c r="H6" s="18" t="s">
        <v>19</v>
      </c>
      <c r="I6" s="318"/>
      <c r="J6" s="318"/>
      <c r="K6" s="120"/>
      <c r="L6" s="123"/>
      <c r="M6" s="120"/>
      <c r="N6" s="5" t="s">
        <v>14</v>
      </c>
      <c r="O6" s="6" t="s">
        <v>28</v>
      </c>
      <c r="P6" s="6"/>
      <c r="Q6" s="6"/>
      <c r="R6" s="6"/>
      <c r="S6" s="48" t="s">
        <v>58</v>
      </c>
      <c r="Z6" s="120"/>
      <c r="AA6" s="120"/>
      <c r="AB6" s="120"/>
      <c r="AC6" s="120"/>
      <c r="AD6" s="120"/>
    </row>
    <row r="7" spans="1:53" ht="17.25" x14ac:dyDescent="0.25">
      <c r="A7" s="16" t="s">
        <v>35</v>
      </c>
      <c r="B7" s="16"/>
      <c r="C7" s="3"/>
      <c r="D7" s="311"/>
      <c r="E7" s="311"/>
      <c r="F7" s="182" t="s">
        <v>25</v>
      </c>
      <c r="G7" s="174"/>
      <c r="H7" s="183"/>
      <c r="I7" s="174"/>
      <c r="J7" s="174"/>
      <c r="K7" s="120"/>
      <c r="L7" s="124"/>
      <c r="M7" s="120"/>
      <c r="N7" s="5" t="s">
        <v>15</v>
      </c>
      <c r="O7" s="6"/>
      <c r="P7" s="6"/>
      <c r="Q7" s="6"/>
      <c r="R7" s="6"/>
      <c r="S7" s="47" t="b">
        <f>ISBLANK(D7)</f>
        <v>1</v>
      </c>
      <c r="Z7" s="120"/>
      <c r="AA7" s="120"/>
      <c r="AB7" s="120"/>
      <c r="AC7" s="120"/>
      <c r="AD7" s="120"/>
    </row>
    <row r="8" spans="1:53" ht="17.25" x14ac:dyDescent="0.25">
      <c r="A8" s="16" t="s">
        <v>97</v>
      </c>
      <c r="B8" s="16"/>
      <c r="D8" s="311"/>
      <c r="E8" s="311"/>
      <c r="F8" s="184" t="str">
        <f>IF(AND(D7&gt;0,D8&gt;=0),D8/D7," ")</f>
        <v xml:space="preserve"> </v>
      </c>
      <c r="G8" s="3"/>
      <c r="H8" s="174"/>
      <c r="I8" s="174"/>
      <c r="J8" s="174"/>
      <c r="K8" s="125"/>
      <c r="L8" s="126"/>
      <c r="M8" s="120"/>
      <c r="N8" s="5" t="s">
        <v>16</v>
      </c>
      <c r="O8" s="6" t="s">
        <v>51</v>
      </c>
      <c r="P8" s="6">
        <v>1</v>
      </c>
      <c r="Q8" s="6">
        <f>VLOOKUP(D27,O8:P10,2, FALSE)</f>
        <v>1</v>
      </c>
      <c r="R8" s="6"/>
      <c r="S8" s="47" t="b">
        <f>ISBLANK(D8)</f>
        <v>1</v>
      </c>
      <c r="Z8" s="120"/>
      <c r="AA8" s="120"/>
      <c r="AB8" s="120"/>
      <c r="AC8" s="120"/>
      <c r="AD8" s="120"/>
    </row>
    <row r="9" spans="1:53" x14ac:dyDescent="0.25">
      <c r="A9" s="3"/>
      <c r="B9" s="1"/>
      <c r="C9" s="17"/>
      <c r="D9" s="181"/>
      <c r="E9" s="181"/>
      <c r="F9" s="178"/>
      <c r="G9" s="174"/>
      <c r="H9" s="174"/>
      <c r="I9" s="175"/>
      <c r="J9" s="176"/>
      <c r="K9" s="125"/>
      <c r="L9" s="126"/>
      <c r="M9" s="120"/>
      <c r="N9" s="43" t="s">
        <v>51</v>
      </c>
      <c r="O9" s="6" t="s">
        <v>29</v>
      </c>
      <c r="P9" s="6">
        <v>2</v>
      </c>
      <c r="Q9" s="6"/>
      <c r="R9" s="6"/>
      <c r="S9" s="47"/>
      <c r="Z9" s="120"/>
      <c r="AA9" s="120"/>
      <c r="AB9" s="120"/>
      <c r="AC9" s="120"/>
      <c r="AD9" s="120"/>
    </row>
    <row r="10" spans="1:53" x14ac:dyDescent="0.25">
      <c r="A10" s="16"/>
      <c r="B10" s="16"/>
      <c r="C10" s="42" t="s">
        <v>26</v>
      </c>
      <c r="D10" s="80" t="str">
        <f>IF(OR(D$6="Select",$S$7=TRUE,$S$8=TRUE),"Complete All Inputs Above",IF(OR($D$6="No",$F$8&lt;=0.5), "Not Eligible for Modified Compliance", "PROCEED TO STEP 2"))</f>
        <v>Complete All Inputs Above</v>
      </c>
      <c r="E10" s="55"/>
      <c r="F10" s="55"/>
      <c r="G10" s="56"/>
      <c r="H10" s="177"/>
      <c r="I10" s="174"/>
      <c r="J10" s="174"/>
      <c r="K10" s="125"/>
      <c r="L10" s="127"/>
      <c r="M10" s="120"/>
      <c r="N10" s="5" t="s">
        <v>17</v>
      </c>
      <c r="O10" s="6" t="s">
        <v>30</v>
      </c>
      <c r="P10" s="6">
        <v>3</v>
      </c>
      <c r="Q10" s="6"/>
      <c r="R10" s="6"/>
      <c r="S10" s="7"/>
      <c r="Z10" s="120"/>
      <c r="AA10" s="120"/>
      <c r="AB10" s="120"/>
      <c r="AC10" s="120"/>
      <c r="AD10" s="120"/>
    </row>
    <row r="11" spans="1:53" ht="20.100000000000001" customHeight="1" x14ac:dyDescent="0.25">
      <c r="A11" s="17"/>
      <c r="B11" s="17"/>
      <c r="C11" s="11"/>
      <c r="D11" s="93" t="str">
        <f>IF($D$6="No","Projects must be located in the Combined Sewer Area",IF($F$8&lt;=0.5,"Existing Parcel Area must be &gt; 50% Impervious",""))</f>
        <v/>
      </c>
      <c r="E11" s="12"/>
      <c r="F11" s="12"/>
      <c r="G11" s="12"/>
      <c r="H11" s="178"/>
      <c r="I11" s="179"/>
      <c r="J11" s="180"/>
      <c r="K11" s="125"/>
      <c r="L11" s="128"/>
      <c r="M11" s="120"/>
      <c r="N11" s="5" t="s">
        <v>18</v>
      </c>
      <c r="O11" s="22" t="s">
        <v>155</v>
      </c>
      <c r="P11" s="6"/>
      <c r="Q11" s="6"/>
      <c r="R11" s="6"/>
      <c r="S11" s="7"/>
      <c r="Z11" s="120"/>
      <c r="AA11" s="120"/>
      <c r="AB11" s="120"/>
      <c r="AC11" s="120"/>
      <c r="AD11" s="120"/>
    </row>
    <row r="12" spans="1:53" x14ac:dyDescent="0.25">
      <c r="A12" s="81" t="s">
        <v>45</v>
      </c>
      <c r="B12" s="81"/>
      <c r="C12" s="81"/>
      <c r="D12" s="85"/>
      <c r="E12" s="85"/>
      <c r="F12" s="85"/>
      <c r="G12" s="82"/>
      <c r="H12" s="82"/>
      <c r="I12" s="85"/>
      <c r="J12" s="85"/>
      <c r="K12" s="125"/>
      <c r="L12" s="121"/>
      <c r="M12" s="120"/>
      <c r="N12" s="19"/>
      <c r="O12" s="6" t="s">
        <v>156</v>
      </c>
      <c r="P12" s="22"/>
      <c r="Q12" s="22"/>
      <c r="R12" s="22"/>
      <c r="S12" s="23"/>
      <c r="Z12" s="120"/>
      <c r="AA12" s="120"/>
      <c r="AB12" s="120"/>
      <c r="AC12" s="120"/>
      <c r="AD12" s="120"/>
    </row>
    <row r="13" spans="1:53" x14ac:dyDescent="0.25">
      <c r="A13" s="88" t="s">
        <v>50</v>
      </c>
      <c r="B13" s="88"/>
      <c r="C13" s="88"/>
      <c r="D13" s="89"/>
      <c r="E13" s="89"/>
      <c r="F13" s="89"/>
      <c r="G13" s="90" t="s">
        <v>162</v>
      </c>
      <c r="H13" s="90"/>
      <c r="I13" s="89"/>
      <c r="J13" s="87"/>
      <c r="K13" s="125"/>
      <c r="L13" s="121"/>
      <c r="M13" s="120"/>
      <c r="N13" s="19"/>
      <c r="O13" s="22" t="s">
        <v>158</v>
      </c>
      <c r="P13" s="22"/>
      <c r="Q13" s="22"/>
      <c r="R13" s="22"/>
      <c r="S13" s="23"/>
      <c r="Z13" s="120"/>
      <c r="AA13" s="120"/>
      <c r="AB13" s="120"/>
      <c r="AC13" s="120"/>
      <c r="AD13" s="120"/>
    </row>
    <row r="14" spans="1:53" ht="15.75" customHeight="1" x14ac:dyDescent="0.25">
      <c r="A14" s="12" t="s">
        <v>106</v>
      </c>
      <c r="B14" s="12"/>
      <c r="C14" s="12"/>
      <c r="D14" s="304" t="s">
        <v>51</v>
      </c>
      <c r="E14" s="304"/>
      <c r="F14" s="57" t="s">
        <v>71</v>
      </c>
      <c r="G14" s="312" t="s">
        <v>70</v>
      </c>
      <c r="H14" s="313"/>
      <c r="I14" s="313"/>
      <c r="J14" s="314"/>
      <c r="K14" s="125"/>
      <c r="L14" s="121"/>
      <c r="M14" s="129"/>
      <c r="N14" s="24"/>
      <c r="O14" s="22"/>
      <c r="P14" s="22"/>
      <c r="Q14" s="22"/>
      <c r="R14" s="22"/>
      <c r="S14" s="23"/>
      <c r="Z14" s="120"/>
      <c r="AA14" s="120"/>
      <c r="AB14" s="120"/>
      <c r="AC14" s="120"/>
      <c r="AD14" s="120"/>
    </row>
    <row r="15" spans="1:53" ht="15.75" customHeight="1" x14ac:dyDescent="0.25">
      <c r="A15" s="13" t="s">
        <v>107</v>
      </c>
      <c r="B15" s="13"/>
      <c r="C15" s="13"/>
      <c r="D15" s="302" t="s">
        <v>51</v>
      </c>
      <c r="E15" s="302"/>
      <c r="F15" s="57" t="s">
        <v>71</v>
      </c>
      <c r="G15" s="312" t="s">
        <v>70</v>
      </c>
      <c r="H15" s="313"/>
      <c r="I15" s="313"/>
      <c r="J15" s="314"/>
      <c r="K15" s="125"/>
      <c r="L15" s="121"/>
      <c r="M15" s="129"/>
      <c r="N15" s="24"/>
      <c r="O15" s="22"/>
      <c r="P15" s="22"/>
      <c r="Q15" s="22"/>
      <c r="R15" s="22"/>
      <c r="S15" s="23"/>
      <c r="Z15" s="120"/>
      <c r="AA15" s="120"/>
      <c r="AB15" s="120"/>
      <c r="AC15" s="120"/>
      <c r="AD15" s="120"/>
    </row>
    <row r="16" spans="1:53" ht="15.75" customHeight="1" x14ac:dyDescent="0.25">
      <c r="A16" s="13" t="s">
        <v>108</v>
      </c>
      <c r="B16" s="13"/>
      <c r="C16" s="13"/>
      <c r="D16" s="302" t="s">
        <v>51</v>
      </c>
      <c r="E16" s="302"/>
      <c r="F16" s="57" t="s">
        <v>71</v>
      </c>
      <c r="G16" s="312" t="s">
        <v>70</v>
      </c>
      <c r="H16" s="313"/>
      <c r="I16" s="313"/>
      <c r="J16" s="314"/>
      <c r="K16" s="125"/>
      <c r="L16" s="120"/>
      <c r="M16" s="129"/>
      <c r="N16" s="24"/>
      <c r="O16" s="22"/>
      <c r="P16" s="22"/>
      <c r="Q16" s="22"/>
      <c r="R16" s="22"/>
      <c r="S16" s="23"/>
      <c r="Z16" s="120"/>
      <c r="AA16" s="120"/>
      <c r="AB16" s="120"/>
      <c r="AC16" s="120"/>
      <c r="AD16" s="120"/>
    </row>
    <row r="17" spans="1:30" x14ac:dyDescent="0.25">
      <c r="A17" s="13" t="s">
        <v>109</v>
      </c>
      <c r="B17" s="13"/>
      <c r="C17" s="13"/>
      <c r="D17" s="302" t="s">
        <v>51</v>
      </c>
      <c r="E17" s="302"/>
      <c r="F17" s="57" t="s">
        <v>71</v>
      </c>
      <c r="G17" s="312" t="s">
        <v>72</v>
      </c>
      <c r="H17" s="313"/>
      <c r="I17" s="313"/>
      <c r="J17" s="314"/>
      <c r="K17" s="125"/>
      <c r="L17" s="130"/>
      <c r="M17" s="129"/>
      <c r="N17" s="24"/>
      <c r="O17" s="22"/>
      <c r="P17" s="22"/>
      <c r="Q17" s="22"/>
      <c r="R17" s="22"/>
      <c r="S17" s="23"/>
      <c r="Z17" s="120"/>
      <c r="AA17" s="120"/>
      <c r="AB17" s="120"/>
      <c r="AC17" s="120"/>
      <c r="AD17" s="120"/>
    </row>
    <row r="18" spans="1:30" ht="21" customHeight="1" x14ac:dyDescent="0.25">
      <c r="A18" s="88" t="s">
        <v>47</v>
      </c>
      <c r="B18" s="88"/>
      <c r="C18" s="90"/>
      <c r="D18" s="91"/>
      <c r="E18" s="91"/>
      <c r="F18" s="89"/>
      <c r="G18" s="90" t="s">
        <v>162</v>
      </c>
      <c r="H18" s="90"/>
      <c r="I18" s="89"/>
      <c r="J18" s="89"/>
      <c r="K18" s="125"/>
      <c r="L18" s="130"/>
      <c r="M18" s="120"/>
      <c r="N18" s="19"/>
      <c r="O18" s="6"/>
      <c r="P18" s="6"/>
      <c r="Q18" s="6"/>
      <c r="R18" s="6"/>
      <c r="S18" s="7"/>
      <c r="Z18" s="120"/>
      <c r="AA18" s="120"/>
      <c r="AB18" s="120"/>
      <c r="AC18" s="120"/>
      <c r="AD18" s="120"/>
    </row>
    <row r="19" spans="1:30" ht="16.5" customHeight="1" x14ac:dyDescent="0.25">
      <c r="A19" s="12" t="s">
        <v>110</v>
      </c>
      <c r="B19" s="12"/>
      <c r="C19" s="12"/>
      <c r="D19" s="305"/>
      <c r="E19" s="305"/>
      <c r="F19" s="45" t="s">
        <v>52</v>
      </c>
      <c r="G19" s="307" t="s">
        <v>67</v>
      </c>
      <c r="H19" s="308"/>
      <c r="I19" s="308"/>
      <c r="J19" s="309"/>
      <c r="K19" s="125"/>
      <c r="L19" s="121"/>
      <c r="M19" s="129"/>
      <c r="N19" s="24"/>
      <c r="O19" s="22"/>
      <c r="P19" s="22"/>
      <c r="Q19" s="22"/>
      <c r="R19" s="22"/>
      <c r="S19" s="23"/>
      <c r="Z19" s="120"/>
      <c r="AA19" s="120"/>
      <c r="AB19" s="120"/>
      <c r="AC19" s="120"/>
      <c r="AD19" s="120"/>
    </row>
    <row r="20" spans="1:30" ht="15.75" customHeight="1" x14ac:dyDescent="0.25">
      <c r="A20" s="13" t="s">
        <v>111</v>
      </c>
      <c r="B20" s="13"/>
      <c r="C20" s="13"/>
      <c r="D20" s="305"/>
      <c r="E20" s="305"/>
      <c r="F20" s="45" t="s">
        <v>52</v>
      </c>
      <c r="G20" s="336" t="s">
        <v>49</v>
      </c>
      <c r="H20" s="337"/>
      <c r="I20" s="337"/>
      <c r="J20" s="338"/>
      <c r="K20" s="131"/>
      <c r="L20" s="130"/>
      <c r="M20" s="120"/>
      <c r="N20" s="24"/>
      <c r="O20" s="22"/>
      <c r="P20" s="22"/>
      <c r="Q20" s="22"/>
      <c r="R20" s="6"/>
      <c r="S20" s="7"/>
      <c r="Z20" s="120"/>
      <c r="AA20" s="120"/>
      <c r="AB20" s="120"/>
      <c r="AC20" s="120"/>
      <c r="AD20" s="120"/>
    </row>
    <row r="21" spans="1:30" ht="15.75" customHeight="1" x14ac:dyDescent="0.25">
      <c r="A21" s="13"/>
      <c r="B21" s="13"/>
      <c r="C21" s="13"/>
      <c r="D21" s="13"/>
      <c r="E21" s="13"/>
      <c r="F21" s="94" t="s">
        <v>98</v>
      </c>
      <c r="G21" s="322" t="s">
        <v>48</v>
      </c>
      <c r="H21" s="323"/>
      <c r="I21" s="323"/>
      <c r="J21" s="324"/>
      <c r="K21" s="125"/>
      <c r="L21" s="130"/>
      <c r="M21" s="129"/>
      <c r="N21" s="24"/>
      <c r="O21" s="22"/>
      <c r="P21" s="22"/>
      <c r="Q21" s="22"/>
      <c r="R21" s="22"/>
      <c r="S21" s="7"/>
      <c r="Z21" s="120"/>
      <c r="AA21" s="120"/>
      <c r="AB21" s="120"/>
      <c r="AC21" s="120"/>
      <c r="AD21" s="120"/>
    </row>
    <row r="22" spans="1:30" ht="17.25" x14ac:dyDescent="0.25">
      <c r="A22" s="3"/>
      <c r="B22" s="3"/>
      <c r="C22" s="42" t="s">
        <v>57</v>
      </c>
      <c r="D22" s="328">
        <f>IF(OR(D15="Yes",D16="Yes",D17="Yes"), 0, $D$7-SUM(D19:E20))</f>
        <v>0</v>
      </c>
      <c r="E22" s="329"/>
      <c r="F22" s="46"/>
      <c r="G22" s="12"/>
      <c r="H22" s="12"/>
      <c r="I22" s="12"/>
      <c r="J22" s="15"/>
      <c r="K22" s="131"/>
      <c r="L22" s="130"/>
      <c r="M22" s="120"/>
      <c r="N22" s="8"/>
      <c r="O22" s="6"/>
      <c r="P22" s="6"/>
      <c r="Q22" s="6"/>
      <c r="R22" s="6"/>
      <c r="S22" s="7"/>
      <c r="Z22" s="120"/>
      <c r="AA22" s="120"/>
      <c r="AB22" s="120"/>
      <c r="AC22" s="120"/>
      <c r="AD22" s="120"/>
    </row>
    <row r="23" spans="1:30" x14ac:dyDescent="0.25">
      <c r="A23" s="116"/>
      <c r="C23" s="42" t="s">
        <v>26</v>
      </c>
      <c r="D23" s="325" t="str">
        <f>IF(OR(D$14="Select",D$15="Select",D$16="Select",D$17="Select"), "Complete all Inputs Above", "PROCEED TO STEP 3")</f>
        <v>Complete all Inputs Above</v>
      </c>
      <c r="E23" s="326"/>
      <c r="F23" s="326"/>
      <c r="G23" s="327"/>
      <c r="H23" s="59"/>
      <c r="J23" s="15"/>
      <c r="K23" s="131"/>
      <c r="L23" s="130"/>
      <c r="M23" s="120"/>
      <c r="N23" s="8"/>
      <c r="O23" s="6"/>
      <c r="P23" s="6"/>
      <c r="Q23" s="6"/>
      <c r="R23" s="6"/>
      <c r="S23" s="7"/>
      <c r="Z23" s="120"/>
      <c r="AA23" s="120"/>
      <c r="AB23" s="120"/>
      <c r="AC23" s="120"/>
      <c r="AD23" s="120"/>
    </row>
    <row r="24" spans="1:30" ht="20.100000000000001" customHeight="1" x14ac:dyDescent="0.25">
      <c r="A24" s="16"/>
      <c r="B24" s="16"/>
      <c r="C24" s="16"/>
      <c r="D24" s="12"/>
      <c r="E24" s="12"/>
      <c r="F24" s="12"/>
      <c r="G24" s="12"/>
      <c r="H24" s="12"/>
      <c r="I24" s="15"/>
      <c r="J24" s="15"/>
      <c r="K24" s="125"/>
      <c r="L24" s="128"/>
      <c r="M24" s="120"/>
      <c r="N24" s="9" t="s">
        <v>32</v>
      </c>
      <c r="O24" s="6"/>
      <c r="P24" s="6"/>
      <c r="Q24" s="6"/>
      <c r="R24" s="6"/>
      <c r="S24" s="7"/>
      <c r="Z24" s="120"/>
      <c r="AA24" s="120"/>
      <c r="AB24" s="120"/>
      <c r="AC24" s="120"/>
      <c r="AD24" s="120"/>
    </row>
    <row r="25" spans="1:30" x14ac:dyDescent="0.25">
      <c r="A25" s="84" t="s">
        <v>118</v>
      </c>
      <c r="B25" s="84"/>
      <c r="C25" s="84"/>
      <c r="D25" s="85"/>
      <c r="E25" s="86"/>
      <c r="F25" s="85"/>
      <c r="G25" s="84" t="s">
        <v>162</v>
      </c>
      <c r="H25" s="84"/>
      <c r="I25" s="85"/>
      <c r="J25" s="83"/>
      <c r="K25" s="131"/>
      <c r="L25" s="121"/>
      <c r="M25" s="120"/>
      <c r="N25" s="8" t="s">
        <v>29</v>
      </c>
      <c r="O25" s="10">
        <f>2500/200</f>
        <v>12.5</v>
      </c>
      <c r="P25" s="6" t="s">
        <v>33</v>
      </c>
      <c r="Q25" s="6"/>
      <c r="R25" s="6"/>
      <c r="S25" s="7"/>
      <c r="Z25" s="120"/>
      <c r="AA25" s="120"/>
      <c r="AB25" s="120"/>
      <c r="AC25" s="120"/>
      <c r="AD25" s="120"/>
    </row>
    <row r="26" spans="1:30" ht="15.75" customHeight="1" x14ac:dyDescent="0.25">
      <c r="A26" s="16" t="s">
        <v>37</v>
      </c>
      <c r="B26" s="16"/>
      <c r="C26" s="17"/>
      <c r="D26" s="302" t="s">
        <v>51</v>
      </c>
      <c r="E26" s="303"/>
      <c r="F26" s="95" t="s">
        <v>52</v>
      </c>
      <c r="G26" s="312" t="s">
        <v>56</v>
      </c>
      <c r="H26" s="313"/>
      <c r="I26" s="320" t="s">
        <v>105</v>
      </c>
      <c r="J26" s="321"/>
      <c r="K26" s="125"/>
      <c r="L26" s="121"/>
      <c r="M26" s="120"/>
      <c r="N26" s="8" t="s">
        <v>30</v>
      </c>
      <c r="O26" s="6">
        <v>1.2999999999999999E-2</v>
      </c>
      <c r="P26" s="6" t="s">
        <v>34</v>
      </c>
      <c r="Q26" s="6"/>
      <c r="R26" s="6"/>
      <c r="S26" s="7"/>
      <c r="Z26" s="120"/>
      <c r="AA26" s="120"/>
      <c r="AB26" s="120"/>
      <c r="AC26" s="120"/>
      <c r="AD26" s="120"/>
    </row>
    <row r="27" spans="1:30" x14ac:dyDescent="0.25">
      <c r="A27" s="12" t="s">
        <v>112</v>
      </c>
      <c r="B27" s="12"/>
      <c r="C27" s="12"/>
      <c r="D27" s="301" t="s">
        <v>51</v>
      </c>
      <c r="E27" s="301"/>
      <c r="F27" s="95" t="s">
        <v>52</v>
      </c>
      <c r="G27" s="333" t="s">
        <v>54</v>
      </c>
      <c r="H27" s="334"/>
      <c r="I27" s="334"/>
      <c r="J27" s="335"/>
      <c r="K27" s="125"/>
      <c r="L27" s="121"/>
      <c r="M27" s="120"/>
      <c r="N27" s="8" t="s">
        <v>155</v>
      </c>
      <c r="O27" s="6">
        <v>1.2999999999999999E-2</v>
      </c>
      <c r="P27" s="6" t="s">
        <v>34</v>
      </c>
      <c r="Q27" s="6"/>
      <c r="R27" s="6"/>
      <c r="S27" s="7"/>
      <c r="Z27" s="120"/>
      <c r="AA27" s="120"/>
      <c r="AB27" s="120"/>
      <c r="AC27" s="120"/>
      <c r="AD27" s="120"/>
    </row>
    <row r="28" spans="1:30" x14ac:dyDescent="0.25">
      <c r="A28" s="12" t="s">
        <v>113</v>
      </c>
      <c r="B28" s="12"/>
      <c r="C28" s="12"/>
      <c r="D28" s="301"/>
      <c r="E28" s="301"/>
      <c r="F28" s="95" t="s">
        <v>52</v>
      </c>
      <c r="G28" s="315" t="s">
        <v>93</v>
      </c>
      <c r="H28" s="316"/>
      <c r="I28" s="316"/>
      <c r="J28" s="317"/>
      <c r="K28" s="125"/>
      <c r="L28" s="121"/>
      <c r="M28" s="120"/>
      <c r="N28" s="24"/>
      <c r="O28" s="25"/>
      <c r="P28" s="22"/>
      <c r="Q28" s="6"/>
      <c r="R28" s="6"/>
      <c r="S28" s="7"/>
      <c r="Z28" s="120"/>
      <c r="AA28" s="120"/>
      <c r="AB28" s="120"/>
      <c r="AC28" s="120"/>
      <c r="AD28" s="120"/>
    </row>
    <row r="29" spans="1:30" ht="16.149999999999999" customHeight="1" x14ac:dyDescent="0.25">
      <c r="A29" s="12" t="s">
        <v>157</v>
      </c>
      <c r="B29" s="12"/>
      <c r="C29" s="12"/>
      <c r="D29" s="302"/>
      <c r="E29" s="302"/>
      <c r="F29" s="95" t="s">
        <v>52</v>
      </c>
      <c r="G29" s="315" t="s">
        <v>93</v>
      </c>
      <c r="H29" s="316"/>
      <c r="I29" s="316"/>
      <c r="J29" s="317"/>
      <c r="K29" s="125"/>
      <c r="L29" s="121"/>
      <c r="M29" s="120"/>
      <c r="N29" s="24"/>
      <c r="O29" s="25"/>
      <c r="P29" s="22"/>
      <c r="Q29" s="6"/>
      <c r="R29" s="6"/>
      <c r="S29" s="7"/>
      <c r="Z29" s="120"/>
      <c r="AA29" s="120"/>
      <c r="AB29" s="120"/>
      <c r="AC29" s="120"/>
      <c r="AD29" s="120"/>
    </row>
    <row r="30" spans="1:30" x14ac:dyDescent="0.25">
      <c r="A30" s="12" t="s">
        <v>114</v>
      </c>
      <c r="B30" s="12"/>
      <c r="C30" s="12"/>
      <c r="D30" s="332" t="str">
        <f>IF(OR(D27="Select",D27="Other",D27=" "),"--",D28*O25+D29*O26)</f>
        <v>--</v>
      </c>
      <c r="E30" s="332"/>
      <c r="F30" s="12"/>
      <c r="G30" s="307" t="s">
        <v>55</v>
      </c>
      <c r="H30" s="308"/>
      <c r="I30" s="308"/>
      <c r="J30" s="309"/>
      <c r="K30" s="131"/>
      <c r="L30" s="121"/>
      <c r="M30" s="120"/>
      <c r="N30" s="24"/>
      <c r="O30" s="25"/>
      <c r="P30" s="22"/>
      <c r="Q30" s="6"/>
      <c r="R30" s="6"/>
      <c r="S30" s="7"/>
      <c r="Z30" s="120"/>
      <c r="AA30" s="120"/>
      <c r="AB30" s="120"/>
      <c r="AC30" s="120"/>
      <c r="AD30" s="120"/>
    </row>
    <row r="31" spans="1:30" ht="15.75" customHeight="1" x14ac:dyDescent="0.25">
      <c r="A31" s="12" t="s">
        <v>115</v>
      </c>
      <c r="B31" s="12"/>
      <c r="C31" s="12"/>
      <c r="D31" s="302"/>
      <c r="E31" s="302"/>
      <c r="F31" s="95" t="s">
        <v>52</v>
      </c>
      <c r="G31" s="307" t="s">
        <v>31</v>
      </c>
      <c r="H31" s="308"/>
      <c r="I31" s="308"/>
      <c r="J31" s="264" t="s">
        <v>103</v>
      </c>
      <c r="K31" s="131"/>
      <c r="L31" s="121"/>
      <c r="M31" s="129"/>
      <c r="N31" s="24"/>
      <c r="O31" s="25"/>
      <c r="P31" s="22"/>
      <c r="Q31" s="22"/>
      <c r="R31" s="20"/>
      <c r="S31" s="23"/>
      <c r="Z31" s="120"/>
      <c r="AA31" s="120"/>
      <c r="AB31" s="120"/>
      <c r="AC31" s="120"/>
      <c r="AD31" s="120"/>
    </row>
    <row r="32" spans="1:30" x14ac:dyDescent="0.25">
      <c r="A32" s="3"/>
      <c r="B32" s="3"/>
      <c r="F32" s="94" t="s">
        <v>98</v>
      </c>
      <c r="G32" s="322" t="s">
        <v>102</v>
      </c>
      <c r="H32" s="323"/>
      <c r="I32" s="323"/>
      <c r="J32" s="324"/>
      <c r="K32" s="131"/>
      <c r="L32" s="121"/>
      <c r="M32" s="120"/>
      <c r="N32" s="24"/>
      <c r="O32" s="22"/>
      <c r="P32" s="22"/>
      <c r="Q32" s="22"/>
      <c r="R32" s="22"/>
      <c r="S32" s="23"/>
      <c r="Z32" s="120"/>
      <c r="AA32" s="120"/>
      <c r="AB32" s="120"/>
      <c r="AC32" s="120"/>
      <c r="AD32" s="120"/>
    </row>
    <row r="33" spans="1:53" x14ac:dyDescent="0.25">
      <c r="C33" s="42" t="s">
        <v>94</v>
      </c>
      <c r="D33" s="330" t="str">
        <f>IF(D31&gt;0,D31/(D7/43560),IF(D30="--"," ",D30/(D7/43560)))</f>
        <v xml:space="preserve"> </v>
      </c>
      <c r="E33" s="331"/>
      <c r="F33" s="46"/>
      <c r="G33" s="46"/>
      <c r="H33" s="46"/>
      <c r="I33" s="12"/>
      <c r="J33" s="12"/>
      <c r="K33" s="125"/>
      <c r="L33" s="121"/>
      <c r="M33" s="120"/>
      <c r="N33" s="21"/>
      <c r="O33" s="22"/>
      <c r="P33" s="22"/>
      <c r="Q33" s="22"/>
      <c r="R33" s="22"/>
      <c r="S33" s="23"/>
      <c r="Z33" s="120"/>
      <c r="AA33" s="120"/>
      <c r="AB33" s="120"/>
      <c r="AC33" s="120"/>
      <c r="AD33" s="120"/>
    </row>
    <row r="34" spans="1:53" ht="14.25" customHeight="1" x14ac:dyDescent="0.25">
      <c r="A34" s="12"/>
      <c r="B34" s="12"/>
      <c r="C34" s="42" t="s">
        <v>26</v>
      </c>
      <c r="D34" s="325" t="str">
        <f>IF(D26="No", "SKIP TO STEP 4", IF(OR(D$26="Select",D$27="Select",D$33=0), "Complete All Inputs Above", IF(D$33&gt;=2500, "Not Eligible for Modified Compliance", "PROCEED TO STEP 4")))</f>
        <v>Complete All Inputs Above</v>
      </c>
      <c r="E34" s="326"/>
      <c r="F34" s="326"/>
      <c r="G34" s="327"/>
      <c r="H34" s="59"/>
      <c r="I34" s="12"/>
      <c r="J34" s="12"/>
      <c r="K34" s="125"/>
      <c r="L34" s="121"/>
      <c r="M34" s="120"/>
      <c r="N34" s="21" t="s">
        <v>64</v>
      </c>
      <c r="O34" s="109" t="e">
        <f>HLOOKUP(D$38,P37:X42,6)</f>
        <v>#DIV/0!</v>
      </c>
      <c r="P34" s="22"/>
      <c r="Q34" s="22"/>
      <c r="R34" s="22"/>
      <c r="S34" s="23"/>
      <c r="Z34" s="120"/>
      <c r="AA34" s="120"/>
      <c r="AB34" s="120"/>
      <c r="AC34" s="120"/>
      <c r="AD34" s="120"/>
    </row>
    <row r="35" spans="1:53" ht="20.100000000000001" customHeight="1" thickBot="1" x14ac:dyDescent="0.3">
      <c r="A35" s="12"/>
      <c r="B35" s="12"/>
      <c r="C35" s="12"/>
      <c r="D35" s="93" t="str">
        <f>IF(D34="Not Eligible for Modified Compliance", "Projects subject to the RWO with &gt;= 2,500 gpd/acre should use RWH to comply", " ")</f>
        <v xml:space="preserve"> </v>
      </c>
      <c r="E35" s="12"/>
      <c r="F35" s="12"/>
      <c r="G35" s="12"/>
      <c r="H35" s="12"/>
      <c r="I35" s="12"/>
      <c r="J35" s="12"/>
      <c r="K35" s="125"/>
      <c r="L35" s="121"/>
      <c r="M35" s="120"/>
      <c r="N35" s="50" t="s">
        <v>39</v>
      </c>
      <c r="O35" s="53" t="s">
        <v>38</v>
      </c>
      <c r="P35" s="54"/>
      <c r="Q35" s="54"/>
      <c r="R35" s="54"/>
      <c r="S35" s="54"/>
      <c r="T35" s="54"/>
      <c r="U35" s="54"/>
      <c r="V35" s="54"/>
      <c r="W35" s="54"/>
      <c r="X35" s="54"/>
      <c r="Z35" s="120"/>
      <c r="AA35" s="120"/>
      <c r="AB35" s="120"/>
      <c r="AC35" s="120"/>
      <c r="AD35" s="120"/>
    </row>
    <row r="36" spans="1:53" ht="16.149999999999999" customHeight="1" thickBot="1" x14ac:dyDescent="0.3">
      <c r="A36" s="149" t="s">
        <v>169</v>
      </c>
      <c r="B36" s="150"/>
      <c r="C36" s="151"/>
      <c r="D36" s="151"/>
      <c r="E36" s="151"/>
      <c r="F36" s="152"/>
      <c r="G36" s="151"/>
      <c r="H36" s="151"/>
      <c r="I36" s="151"/>
      <c r="J36" s="153"/>
      <c r="K36" s="131"/>
      <c r="L36" s="130"/>
      <c r="M36" s="120"/>
      <c r="N36" s="51"/>
      <c r="O36" s="112">
        <v>0</v>
      </c>
      <c r="P36" s="49" t="s">
        <v>0</v>
      </c>
      <c r="Q36" s="40" t="s">
        <v>1</v>
      </c>
      <c r="R36" s="40" t="s">
        <v>2</v>
      </c>
      <c r="S36" s="40" t="s">
        <v>3</v>
      </c>
      <c r="T36" s="40" t="s">
        <v>4</v>
      </c>
      <c r="U36" s="40" t="s">
        <v>5</v>
      </c>
      <c r="V36" s="40" t="s">
        <v>6</v>
      </c>
      <c r="W36" s="40" t="s">
        <v>7</v>
      </c>
      <c r="X36" s="40" t="s">
        <v>8</v>
      </c>
      <c r="Z36" s="120"/>
      <c r="AA36" s="120"/>
      <c r="AB36" s="120"/>
      <c r="AC36" s="120"/>
      <c r="AD36" s="120"/>
    </row>
    <row r="37" spans="1:53" ht="17.25" x14ac:dyDescent="0.25">
      <c r="A37" s="12" t="s">
        <v>135</v>
      </c>
      <c r="B37" s="12"/>
      <c r="C37" s="12"/>
      <c r="D37" s="298">
        <f>D22</f>
        <v>0</v>
      </c>
      <c r="E37" s="298"/>
      <c r="F37" s="15"/>
      <c r="G37" s="279" t="s">
        <v>62</v>
      </c>
      <c r="H37" s="280"/>
      <c r="I37" s="281"/>
      <c r="J37" s="285" t="s">
        <v>61</v>
      </c>
      <c r="K37" s="131"/>
      <c r="L37" s="130"/>
      <c r="M37" s="120"/>
      <c r="N37" s="52"/>
      <c r="O37" s="113">
        <v>0</v>
      </c>
      <c r="P37" s="110">
        <v>0</v>
      </c>
      <c r="Q37" s="110">
        <v>1.01E-2</v>
      </c>
      <c r="R37" s="110">
        <v>2.01E-2</v>
      </c>
      <c r="S37" s="110">
        <v>3.0099999999999998E-2</v>
      </c>
      <c r="T37" s="110">
        <v>4.0099999999999997E-2</v>
      </c>
      <c r="U37" s="110">
        <v>5.0099999999999999E-2</v>
      </c>
      <c r="V37" s="110">
        <v>6.0100000000000001E-2</v>
      </c>
      <c r="W37" s="110">
        <v>8.0100000000000005E-2</v>
      </c>
      <c r="X37" s="110">
        <v>0.10009999999999999</v>
      </c>
      <c r="Y37" s="110">
        <v>1</v>
      </c>
      <c r="Z37" s="120"/>
      <c r="AA37" s="120"/>
      <c r="AB37" s="120"/>
      <c r="AC37" s="120"/>
      <c r="AD37" s="120"/>
    </row>
    <row r="38" spans="1:53" x14ac:dyDescent="0.25">
      <c r="A38" s="13" t="s">
        <v>117</v>
      </c>
      <c r="B38" s="13"/>
      <c r="D38" s="299" t="e">
        <f>ROUND(D37/D7,3)</f>
        <v>#DIV/0!</v>
      </c>
      <c r="E38" s="299"/>
      <c r="F38" s="27"/>
      <c r="G38" s="282"/>
      <c r="H38" s="283"/>
      <c r="I38" s="284"/>
      <c r="J38" s="286"/>
      <c r="K38" s="122"/>
      <c r="L38" s="130"/>
      <c r="M38" s="120"/>
      <c r="N38" s="30" t="s">
        <v>13</v>
      </c>
      <c r="O38" s="114">
        <v>10</v>
      </c>
      <c r="P38" s="37">
        <v>10</v>
      </c>
      <c r="Q38" s="32">
        <v>15</v>
      </c>
      <c r="R38" s="33">
        <v>20</v>
      </c>
      <c r="S38" s="34">
        <v>25</v>
      </c>
      <c r="T38" s="34">
        <v>25</v>
      </c>
      <c r="U38" s="34">
        <v>25</v>
      </c>
      <c r="V38" s="34">
        <v>25</v>
      </c>
      <c r="W38" s="34">
        <v>25</v>
      </c>
      <c r="X38" s="34">
        <v>25</v>
      </c>
      <c r="Z38" s="120"/>
      <c r="AA38" s="120"/>
      <c r="AB38" s="120"/>
      <c r="AC38" s="120"/>
      <c r="AD38" s="120"/>
    </row>
    <row r="39" spans="1:53" ht="16.149999999999999" customHeight="1" x14ac:dyDescent="0.3">
      <c r="A39" s="12" t="s">
        <v>106</v>
      </c>
      <c r="B39" s="12"/>
      <c r="C39" s="12"/>
      <c r="D39" s="300" t="str">
        <f>D14</f>
        <v>Select</v>
      </c>
      <c r="E39" s="300"/>
      <c r="F39" s="27"/>
      <c r="G39" s="287" t="s">
        <v>60</v>
      </c>
      <c r="H39" s="288"/>
      <c r="I39" s="289"/>
      <c r="J39" s="106">
        <f>25+25-J40</f>
        <v>25</v>
      </c>
      <c r="K39" s="120"/>
      <c r="L39" s="130"/>
      <c r="M39" s="120"/>
      <c r="N39" s="30" t="s">
        <v>14</v>
      </c>
      <c r="O39" s="115">
        <v>10</v>
      </c>
      <c r="P39" s="38">
        <v>10</v>
      </c>
      <c r="Q39" s="38">
        <v>10</v>
      </c>
      <c r="R39" s="31">
        <v>15</v>
      </c>
      <c r="S39" s="33">
        <v>20</v>
      </c>
      <c r="T39" s="34">
        <v>25</v>
      </c>
      <c r="U39" s="34">
        <v>25</v>
      </c>
      <c r="V39" s="34">
        <v>25</v>
      </c>
      <c r="W39" s="34">
        <v>25</v>
      </c>
      <c r="X39" s="34">
        <v>25</v>
      </c>
      <c r="Z39" s="120"/>
      <c r="AA39" s="120"/>
      <c r="AB39" s="120"/>
      <c r="AC39" s="120"/>
      <c r="AD39" s="120"/>
    </row>
    <row r="40" spans="1:53" ht="19.5" thickBot="1" x14ac:dyDescent="0.35">
      <c r="A40" s="3"/>
      <c r="B40" s="3"/>
      <c r="C40" s="3"/>
      <c r="D40" s="3"/>
      <c r="E40" s="3"/>
      <c r="F40" s="3"/>
      <c r="G40" s="290" t="s">
        <v>59</v>
      </c>
      <c r="H40" s="291"/>
      <c r="I40" s="292"/>
      <c r="J40" s="107">
        <f>IF(OR(G41="Not Eligible for Modified, See Step 1 Results",G41="Not Eligible for Modified, See Step 3 Results",G41="Complete Inputs in Previous Steps"),25,VLOOKUP(D39,$N$38:$X$41,$O$34))</f>
        <v>25</v>
      </c>
      <c r="K40" s="120"/>
      <c r="L40" s="130"/>
      <c r="M40" s="120"/>
      <c r="N40" s="30" t="s">
        <v>15</v>
      </c>
      <c r="O40" s="115">
        <v>10</v>
      </c>
      <c r="P40" s="38">
        <v>10</v>
      </c>
      <c r="Q40" s="38">
        <v>10</v>
      </c>
      <c r="R40" s="38">
        <v>10</v>
      </c>
      <c r="S40" s="35">
        <v>15</v>
      </c>
      <c r="T40" s="35">
        <v>15</v>
      </c>
      <c r="U40" s="33">
        <v>20</v>
      </c>
      <c r="V40" s="33">
        <v>20</v>
      </c>
      <c r="W40" s="34">
        <v>25</v>
      </c>
      <c r="X40" s="34">
        <v>25</v>
      </c>
      <c r="Z40" s="120"/>
      <c r="AA40" s="120"/>
      <c r="AB40" s="120"/>
      <c r="AC40" s="120"/>
      <c r="AD40" s="120"/>
    </row>
    <row r="41" spans="1:53" s="28" customFormat="1" ht="21.75" customHeight="1" thickTop="1" x14ac:dyDescent="0.25">
      <c r="A41" s="14" t="s">
        <v>170</v>
      </c>
      <c r="B41" s="2"/>
      <c r="C41" s="2"/>
      <c r="D41" s="2"/>
      <c r="E41" s="2"/>
      <c r="F41" s="2"/>
      <c r="G41" s="61" t="str">
        <f>IF(D$10="Not Eligible for Modified Compliance", "Not Eligible for Modified, See Step 1 Results",IF(D$34="Not Eligible for Modified Compliance", "Not Eligible for Modified, See Step 3 Results", IF(D$34="Complete all Inputs Above", "Complete Inputs in Previous Steps"," ")))</f>
        <v>Complete Inputs in Previous Steps</v>
      </c>
      <c r="H41" s="2"/>
      <c r="I41" s="2"/>
      <c r="J41" s="2"/>
      <c r="K41" s="120"/>
      <c r="L41" s="120"/>
      <c r="M41" s="120"/>
      <c r="N41" s="30" t="s">
        <v>16</v>
      </c>
      <c r="O41" s="115">
        <v>10</v>
      </c>
      <c r="P41" s="38">
        <v>10</v>
      </c>
      <c r="Q41" s="38">
        <v>10</v>
      </c>
      <c r="R41" s="38">
        <v>10</v>
      </c>
      <c r="S41" s="38">
        <v>10</v>
      </c>
      <c r="T41" s="38">
        <v>10</v>
      </c>
      <c r="U41" s="38">
        <v>10</v>
      </c>
      <c r="V41" s="31">
        <v>15</v>
      </c>
      <c r="W41" s="31">
        <v>15</v>
      </c>
      <c r="X41" s="33">
        <v>20</v>
      </c>
      <c r="Z41" s="120"/>
      <c r="AA41" s="120"/>
      <c r="AB41" s="120"/>
      <c r="AC41" s="120"/>
      <c r="AD41" s="120"/>
      <c r="AE41" s="2"/>
      <c r="AF41" s="2"/>
      <c r="AG41" s="2"/>
      <c r="AH41" s="2"/>
      <c r="AI41" s="2"/>
      <c r="AJ41" s="2"/>
      <c r="AK41" s="2"/>
      <c r="AL41" s="2"/>
      <c r="AM41" s="2"/>
      <c r="AN41" s="2"/>
      <c r="AO41" s="2"/>
      <c r="AP41" s="2"/>
      <c r="AQ41" s="2"/>
      <c r="AR41" s="2"/>
      <c r="AS41" s="2"/>
      <c r="AT41" s="2"/>
      <c r="AU41" s="2"/>
      <c r="AV41" s="2"/>
      <c r="AW41" s="2"/>
      <c r="AX41" s="2"/>
      <c r="AY41" s="2"/>
      <c r="AZ41" s="2"/>
      <c r="BA41" s="2"/>
    </row>
    <row r="42" spans="1:53" ht="15" customHeight="1" x14ac:dyDescent="0.25">
      <c r="A42" s="293" t="s">
        <v>39</v>
      </c>
      <c r="B42" s="295" t="s">
        <v>38</v>
      </c>
      <c r="C42" s="296"/>
      <c r="D42" s="296"/>
      <c r="E42" s="296"/>
      <c r="F42" s="296"/>
      <c r="G42" s="296"/>
      <c r="H42" s="296"/>
      <c r="I42" s="296"/>
      <c r="J42" s="297"/>
      <c r="K42" s="120"/>
      <c r="L42" s="120"/>
      <c r="M42" s="132" t="s">
        <v>63</v>
      </c>
      <c r="N42" s="44">
        <v>1</v>
      </c>
      <c r="O42" s="38">
        <v>2</v>
      </c>
      <c r="P42" s="111">
        <v>3</v>
      </c>
      <c r="Q42" s="38">
        <v>4</v>
      </c>
      <c r="R42" s="111">
        <v>5</v>
      </c>
      <c r="S42" s="38">
        <v>6</v>
      </c>
      <c r="T42" s="111">
        <v>7</v>
      </c>
      <c r="U42" s="38">
        <v>8</v>
      </c>
      <c r="V42" s="111">
        <v>9</v>
      </c>
      <c r="W42" s="38">
        <v>10</v>
      </c>
      <c r="X42" s="111">
        <v>11</v>
      </c>
      <c r="Z42" s="120"/>
      <c r="AA42" s="120"/>
      <c r="AB42" s="120"/>
      <c r="AC42" s="120"/>
      <c r="AD42" s="120"/>
    </row>
    <row r="43" spans="1:53" ht="15" customHeight="1" x14ac:dyDescent="0.25">
      <c r="A43" s="294"/>
      <c r="B43" s="38" t="s">
        <v>0</v>
      </c>
      <c r="C43" s="38" t="s">
        <v>1</v>
      </c>
      <c r="D43" s="38" t="s">
        <v>2</v>
      </c>
      <c r="E43" s="38" t="s">
        <v>3</v>
      </c>
      <c r="F43" s="38" t="s">
        <v>4</v>
      </c>
      <c r="G43" s="38" t="s">
        <v>5</v>
      </c>
      <c r="H43" s="38" t="s">
        <v>6</v>
      </c>
      <c r="I43" s="38" t="s">
        <v>7</v>
      </c>
      <c r="J43" s="38" t="s">
        <v>8</v>
      </c>
      <c r="K43" s="120"/>
      <c r="L43" s="120"/>
      <c r="M43" s="120"/>
      <c r="N43" s="20"/>
      <c r="O43" s="20"/>
      <c r="P43" s="108"/>
      <c r="Q43" s="20"/>
      <c r="R43" s="20"/>
      <c r="S43" s="20"/>
      <c r="T43" s="20"/>
      <c r="U43" s="20"/>
      <c r="V43" s="20"/>
      <c r="W43" s="20"/>
      <c r="X43" s="20"/>
      <c r="Z43" s="120"/>
      <c r="AA43" s="120"/>
      <c r="AB43" s="120"/>
      <c r="AC43" s="120"/>
      <c r="AD43" s="120"/>
    </row>
    <row r="44" spans="1:53" ht="15" customHeight="1" x14ac:dyDescent="0.25">
      <c r="A44" s="60" t="s">
        <v>9</v>
      </c>
      <c r="B44" s="58">
        <v>10</v>
      </c>
      <c r="C44" s="78">
        <v>15</v>
      </c>
      <c r="D44" s="79">
        <v>20</v>
      </c>
      <c r="E44" s="173">
        <v>25</v>
      </c>
      <c r="F44" s="173">
        <v>25</v>
      </c>
      <c r="G44" s="173">
        <v>25</v>
      </c>
      <c r="H44" s="173">
        <v>25</v>
      </c>
      <c r="I44" s="173">
        <v>25</v>
      </c>
      <c r="J44" s="173">
        <v>25</v>
      </c>
      <c r="K44" s="120"/>
      <c r="L44" s="120"/>
      <c r="M44" s="120"/>
      <c r="N44" s="20"/>
      <c r="O44" s="20"/>
      <c r="P44" s="20"/>
      <c r="Q44" s="20"/>
      <c r="R44" s="20"/>
      <c r="S44" s="20"/>
      <c r="T44" s="20"/>
      <c r="U44" s="20"/>
      <c r="V44" s="20"/>
      <c r="W44" s="20"/>
      <c r="X44" s="20"/>
      <c r="Z44" s="120"/>
      <c r="AA44" s="120"/>
      <c r="AB44" s="120"/>
      <c r="AC44" s="120"/>
      <c r="AD44" s="120"/>
    </row>
    <row r="45" spans="1:53" ht="15" customHeight="1" x14ac:dyDescent="0.25">
      <c r="A45" s="60" t="s">
        <v>10</v>
      </c>
      <c r="B45" s="38">
        <v>10</v>
      </c>
      <c r="C45" s="38">
        <v>10</v>
      </c>
      <c r="D45" s="78">
        <v>15</v>
      </c>
      <c r="E45" s="79">
        <v>20</v>
      </c>
      <c r="F45" s="173">
        <v>25</v>
      </c>
      <c r="G45" s="173">
        <v>25</v>
      </c>
      <c r="H45" s="173">
        <v>25</v>
      </c>
      <c r="I45" s="173">
        <v>25</v>
      </c>
      <c r="J45" s="173">
        <v>25</v>
      </c>
      <c r="K45" s="120"/>
      <c r="L45" s="120"/>
      <c r="M45" s="120"/>
      <c r="N45" s="20"/>
      <c r="O45" s="20"/>
      <c r="P45" s="20"/>
      <c r="Q45" s="20"/>
      <c r="R45" s="20"/>
      <c r="S45" s="20"/>
      <c r="T45" s="20"/>
      <c r="U45" s="20"/>
      <c r="V45" s="20"/>
      <c r="W45" s="20"/>
      <c r="X45" s="20"/>
      <c r="Z45" s="120"/>
      <c r="AA45" s="120"/>
      <c r="AB45" s="120"/>
      <c r="AC45" s="120"/>
      <c r="AD45" s="120"/>
    </row>
    <row r="46" spans="1:53" ht="15" customHeight="1" x14ac:dyDescent="0.25">
      <c r="A46" s="60" t="s">
        <v>11</v>
      </c>
      <c r="B46" s="38">
        <v>10</v>
      </c>
      <c r="C46" s="38">
        <v>10</v>
      </c>
      <c r="D46" s="38">
        <v>10</v>
      </c>
      <c r="E46" s="77">
        <v>15</v>
      </c>
      <c r="F46" s="77">
        <v>15</v>
      </c>
      <c r="G46" s="79">
        <v>20</v>
      </c>
      <c r="H46" s="79">
        <v>20</v>
      </c>
      <c r="I46" s="173">
        <v>25</v>
      </c>
      <c r="J46" s="173">
        <v>25</v>
      </c>
      <c r="K46" s="120"/>
      <c r="L46" s="120"/>
      <c r="M46" s="120"/>
      <c r="N46" s="20"/>
      <c r="O46" s="20"/>
      <c r="P46" s="20"/>
      <c r="Q46" s="20"/>
      <c r="R46" s="20"/>
      <c r="S46" s="20"/>
      <c r="T46" s="20"/>
      <c r="U46" s="20"/>
      <c r="V46" s="20"/>
      <c r="W46" s="20"/>
      <c r="X46" s="20"/>
      <c r="Z46" s="120"/>
      <c r="AA46" s="120"/>
      <c r="AB46" s="120"/>
      <c r="AC46" s="120"/>
      <c r="AD46" s="120"/>
    </row>
    <row r="47" spans="1:53" ht="15" customHeight="1" x14ac:dyDescent="0.25">
      <c r="A47" s="60" t="s">
        <v>12</v>
      </c>
      <c r="B47" s="38">
        <v>10</v>
      </c>
      <c r="C47" s="38">
        <v>10</v>
      </c>
      <c r="D47" s="38">
        <v>10</v>
      </c>
      <c r="E47" s="38">
        <v>10</v>
      </c>
      <c r="F47" s="38">
        <v>10</v>
      </c>
      <c r="G47" s="38">
        <v>10</v>
      </c>
      <c r="H47" s="78">
        <v>15</v>
      </c>
      <c r="I47" s="78">
        <v>15</v>
      </c>
      <c r="J47" s="79">
        <v>20</v>
      </c>
      <c r="K47" s="120"/>
      <c r="L47" s="120"/>
      <c r="M47" s="120"/>
      <c r="N47" s="20"/>
      <c r="O47" s="20"/>
      <c r="P47" s="20"/>
      <c r="Q47" s="20"/>
      <c r="R47" s="20"/>
      <c r="S47" s="20"/>
      <c r="T47" s="20"/>
      <c r="U47" s="20"/>
      <c r="V47" s="20"/>
      <c r="W47" s="20"/>
      <c r="X47" s="20"/>
      <c r="Z47" s="120"/>
      <c r="AA47" s="120"/>
      <c r="AB47" s="120"/>
      <c r="AC47" s="120"/>
      <c r="AD47" s="120"/>
    </row>
    <row r="48" spans="1:53" x14ac:dyDescent="0.25">
      <c r="A48" s="120"/>
      <c r="B48" s="120"/>
      <c r="C48" s="120"/>
      <c r="D48" s="120"/>
      <c r="E48" s="120"/>
      <c r="F48" s="120"/>
      <c r="G48" s="120"/>
      <c r="H48" s="120"/>
      <c r="I48" s="120"/>
      <c r="J48" s="120"/>
      <c r="K48" s="120"/>
      <c r="L48" s="120"/>
      <c r="M48" s="120"/>
      <c r="N48" s="20"/>
      <c r="O48" s="20"/>
      <c r="P48" s="20"/>
      <c r="Q48" s="20"/>
      <c r="R48" s="20"/>
      <c r="S48" s="20"/>
      <c r="T48" s="20"/>
      <c r="U48" s="20"/>
      <c r="V48" s="20"/>
      <c r="W48" s="20"/>
      <c r="X48" s="20"/>
      <c r="Z48" s="120"/>
      <c r="AA48" s="120"/>
      <c r="AB48" s="120"/>
      <c r="AC48" s="120"/>
      <c r="AD48" s="120"/>
    </row>
    <row r="49" spans="6:12" x14ac:dyDescent="0.25">
      <c r="K49" s="2"/>
      <c r="L49" s="2"/>
    </row>
    <row r="50" spans="6:12" x14ac:dyDescent="0.25">
      <c r="F50" s="1"/>
      <c r="K50" s="2"/>
      <c r="L50" s="2"/>
    </row>
    <row r="51" spans="6:12" x14ac:dyDescent="0.25">
      <c r="K51" s="2"/>
      <c r="L51" s="2"/>
    </row>
    <row r="52" spans="6:12" x14ac:dyDescent="0.25">
      <c r="K52" s="2"/>
      <c r="L52" s="2"/>
    </row>
    <row r="53" spans="6:12" x14ac:dyDescent="0.25">
      <c r="K53" s="2"/>
      <c r="L53" s="2"/>
    </row>
    <row r="54" spans="6:12" x14ac:dyDescent="0.25">
      <c r="K54" s="2"/>
      <c r="L54" s="2"/>
    </row>
    <row r="55" spans="6:12" x14ac:dyDescent="0.25">
      <c r="K55" s="2"/>
      <c r="L55" s="2"/>
    </row>
    <row r="56" spans="6:12" x14ac:dyDescent="0.25">
      <c r="K56" s="2"/>
      <c r="L56" s="2"/>
    </row>
    <row r="57" spans="6:12" x14ac:dyDescent="0.25">
      <c r="K57" s="2"/>
      <c r="L57" s="2"/>
    </row>
    <row r="58" spans="6:12" x14ac:dyDescent="0.25">
      <c r="K58" s="2"/>
      <c r="L58" s="2"/>
    </row>
    <row r="59" spans="6:12" x14ac:dyDescent="0.25">
      <c r="K59" s="2"/>
      <c r="L59" s="2"/>
    </row>
    <row r="60" spans="6:12" x14ac:dyDescent="0.25">
      <c r="K60" s="2"/>
      <c r="L60" s="2"/>
    </row>
    <row r="61" spans="6:12" x14ac:dyDescent="0.25">
      <c r="K61" s="2"/>
      <c r="L61" s="2"/>
    </row>
    <row r="62" spans="6:12" x14ac:dyDescent="0.25">
      <c r="K62" s="2"/>
      <c r="L62" s="2"/>
    </row>
    <row r="63" spans="6:12" x14ac:dyDescent="0.25">
      <c r="K63" s="2"/>
      <c r="L63" s="2"/>
    </row>
    <row r="64" spans="6:12" x14ac:dyDescent="0.25">
      <c r="K64" s="2"/>
      <c r="L64" s="2"/>
    </row>
    <row r="65" spans="11:12" x14ac:dyDescent="0.25">
      <c r="K65" s="2"/>
      <c r="L65" s="2"/>
    </row>
    <row r="66" spans="11:12" x14ac:dyDescent="0.25">
      <c r="K66" s="2"/>
      <c r="L66" s="2"/>
    </row>
    <row r="67" spans="11:12" x14ac:dyDescent="0.25">
      <c r="K67" s="2"/>
      <c r="L67" s="2"/>
    </row>
    <row r="68" spans="11:12" x14ac:dyDescent="0.25">
      <c r="K68" s="2"/>
      <c r="L68" s="2"/>
    </row>
    <row r="69" spans="11:12" x14ac:dyDescent="0.25">
      <c r="K69" s="2"/>
      <c r="L69" s="2"/>
    </row>
    <row r="70" spans="11:12" x14ac:dyDescent="0.25">
      <c r="K70" s="2"/>
      <c r="L70" s="2"/>
    </row>
    <row r="71" spans="11:12" x14ac:dyDescent="0.25">
      <c r="K71" s="2"/>
      <c r="L71" s="2"/>
    </row>
    <row r="72" spans="11:12" x14ac:dyDescent="0.25">
      <c r="K72" s="2"/>
      <c r="L72" s="2"/>
    </row>
    <row r="73" spans="11:12" x14ac:dyDescent="0.25">
      <c r="K73" s="2"/>
      <c r="L73" s="2"/>
    </row>
    <row r="74" spans="11:12" x14ac:dyDescent="0.25">
      <c r="K74" s="2"/>
      <c r="L74" s="2"/>
    </row>
    <row r="75" spans="11:12" x14ac:dyDescent="0.25">
      <c r="K75" s="2"/>
      <c r="L75" s="2"/>
    </row>
    <row r="76" spans="11:12" x14ac:dyDescent="0.25">
      <c r="K76" s="2"/>
      <c r="L76" s="2"/>
    </row>
    <row r="77" spans="11:12" x14ac:dyDescent="0.25">
      <c r="K77" s="2"/>
      <c r="L77" s="2"/>
    </row>
    <row r="78" spans="11:12" x14ac:dyDescent="0.25">
      <c r="K78" s="2"/>
      <c r="L78" s="2"/>
    </row>
    <row r="79" spans="11:12" x14ac:dyDescent="0.25">
      <c r="K79" s="2"/>
      <c r="L79" s="2"/>
    </row>
    <row r="80" spans="11:12" x14ac:dyDescent="0.25">
      <c r="K80" s="2"/>
      <c r="L80" s="2"/>
    </row>
    <row r="81" spans="11:12" x14ac:dyDescent="0.25">
      <c r="K81" s="2"/>
      <c r="L81" s="2"/>
    </row>
    <row r="82" spans="11:12" x14ac:dyDescent="0.25">
      <c r="K82" s="2"/>
      <c r="L82" s="2"/>
    </row>
    <row r="83" spans="11:12" x14ac:dyDescent="0.25">
      <c r="K83" s="2"/>
      <c r="L83" s="2"/>
    </row>
    <row r="84" spans="11:12" x14ac:dyDescent="0.25">
      <c r="K84" s="2"/>
      <c r="L84" s="2"/>
    </row>
    <row r="85" spans="11:12" x14ac:dyDescent="0.25">
      <c r="K85" s="2"/>
      <c r="L85" s="2"/>
    </row>
    <row r="86" spans="11:12" x14ac:dyDescent="0.25">
      <c r="K86" s="2"/>
      <c r="L86" s="2"/>
    </row>
    <row r="87" spans="11:12" x14ac:dyDescent="0.25">
      <c r="K87" s="2"/>
      <c r="L87" s="2"/>
    </row>
  </sheetData>
  <sheetProtection selectLockedCells="1"/>
  <mergeCells count="48">
    <mergeCell ref="G31:I31"/>
    <mergeCell ref="G32:J32"/>
    <mergeCell ref="D34:G34"/>
    <mergeCell ref="D15:E15"/>
    <mergeCell ref="D16:E16"/>
    <mergeCell ref="D17:E17"/>
    <mergeCell ref="D22:E22"/>
    <mergeCell ref="D33:E33"/>
    <mergeCell ref="D28:E28"/>
    <mergeCell ref="D29:E29"/>
    <mergeCell ref="D30:E30"/>
    <mergeCell ref="D31:E31"/>
    <mergeCell ref="D23:G23"/>
    <mergeCell ref="G27:J27"/>
    <mergeCell ref="G20:J20"/>
    <mergeCell ref="G21:J21"/>
    <mergeCell ref="G28:J28"/>
    <mergeCell ref="I6:J6"/>
    <mergeCell ref="I5:J5"/>
    <mergeCell ref="G30:J30"/>
    <mergeCell ref="G29:J29"/>
    <mergeCell ref="G26:H26"/>
    <mergeCell ref="I26:J26"/>
    <mergeCell ref="D27:E27"/>
    <mergeCell ref="D26:E26"/>
    <mergeCell ref="D14:E14"/>
    <mergeCell ref="D20:E20"/>
    <mergeCell ref="I4:J4"/>
    <mergeCell ref="G19:J19"/>
    <mergeCell ref="D4:E4"/>
    <mergeCell ref="D5:E5"/>
    <mergeCell ref="D19:E19"/>
    <mergeCell ref="D6:E6"/>
    <mergeCell ref="D7:E7"/>
    <mergeCell ref="D8:E8"/>
    <mergeCell ref="G17:J17"/>
    <mergeCell ref="G16:J16"/>
    <mergeCell ref="G15:J15"/>
    <mergeCell ref="G14:J14"/>
    <mergeCell ref="G37:I38"/>
    <mergeCell ref="J37:J38"/>
    <mergeCell ref="G39:I39"/>
    <mergeCell ref="G40:I40"/>
    <mergeCell ref="A42:A43"/>
    <mergeCell ref="B42:J42"/>
    <mergeCell ref="D37:E37"/>
    <mergeCell ref="D38:E38"/>
    <mergeCell ref="D39:E39"/>
  </mergeCells>
  <dataValidations count="17">
    <dataValidation type="list" operator="greaterThan" allowBlank="1" showInputMessage="1" showErrorMessage="1" errorTitle="Minimum Slope" error="Slope must be greater than 0." sqref="D14:E14" xr:uid="{00000000-0002-0000-0100-000000000000}">
      <formula1>$N$4:$N$8</formula1>
    </dataValidation>
    <dataValidation type="list" showInputMessage="1" showErrorMessage="1" sqref="D17:E17" xr:uid="{00000000-0002-0000-0100-000001000000}">
      <formula1>$N$9:$N$11</formula1>
    </dataValidation>
    <dataValidation type="list" allowBlank="1" showInputMessage="1" showErrorMessage="1" sqref="D6:E6" xr:uid="{00000000-0002-0000-0100-000002000000}">
      <formula1>$N$9:$N$11</formula1>
    </dataValidation>
    <dataValidation type="list" showInputMessage="1" showErrorMessage="1" promptTitle="Depth to Bedrock:" prompt="Measured from base of proposed BMP facilities to bedrock. " sqref="D15:E15" xr:uid="{00000000-0002-0000-0100-000003000000}">
      <formula1>$N$9:$N$11</formula1>
    </dataValidation>
    <dataValidation type="list" showInputMessage="1" showErrorMessage="1" promptTitle="Depth to Groundwater:" prompt="Measured from base of proposed BMP facilities to seasonal high groundwater level. " sqref="D16:E16" xr:uid="{00000000-0002-0000-0100-000004000000}">
      <formula1>$N$9:$N$11</formula1>
    </dataValidation>
    <dataValidation allowBlank="1" showInputMessage="1" showErrorMessage="1" promptTitle="Other Infiltration Limitations:" prompt="Applicable limitations include those detailed in the introduction to the SDG Fact Sheets, such as steep slopes (&gt;15%) and setbacks from adjacent foundations. See &quot;Instructions&quot; tab for more information." sqref="D20:E20" xr:uid="{00000000-0002-0000-0100-000005000000}"/>
    <dataValidation allowBlank="1" showInputMessage="1" showErrorMessage="1" promptTitle="Foundation Footprint:" prompt="Includes all proposed &quot;on-structure&quot; areas, such as buildings and courtyards above parking garages. Infiltration is assumed to be infeasible in these areas. " sqref="D19:E19" xr:uid="{00000000-0002-0000-0100-000006000000}"/>
    <dataValidation allowBlank="1" showInputMessage="1" showErrorMessage="1" promptTitle="Other Infiltration Limitations:" prompt="List type of SFPUC-approved &quot;other&quot; infiltration limitation at the site. The use of &quot;other limitations&quot; must be discussed with SFPUC project review staff." sqref="G20:J20" xr:uid="{00000000-0002-0000-0100-000007000000}"/>
    <dataValidation allowBlank="1" showInputMessage="1" showErrorMessage="1" promptTitle="Backup:" prompt="List backup provided for &quot;other&quot; limitations listed." sqref="G21:J21" xr:uid="{00000000-0002-0000-0100-000008000000}"/>
    <dataValidation allowBlank="1" showInputMessage="1" showErrorMessage="1" promptTitle="Site Area:" prompt="Refers to private area.  Do not include sidewalk area located in the right of way. " sqref="D7:E7" xr:uid="{00000000-0002-0000-0100-000009000000}"/>
    <dataValidation type="list" allowBlank="1" showInputMessage="1" showErrorMessage="1" promptTitle="Recycled Water Ordinance:" prompt="For more information on the requirements see link provided to the right." sqref="D26:E26" xr:uid="{00000000-0002-0000-0100-00000A000000}">
      <formula1>$N$9:$N$11</formula1>
    </dataValidation>
    <dataValidation allowBlank="1" showInputMessage="1" showErrorMessage="1" promptTitle="Backup:" prompt="If the SFPUC Non-Potable Calculator is not used, list the backup provided for calculations of non-potable demand." sqref="G32:J32" xr:uid="{00000000-0002-0000-0100-00000B000000}"/>
    <dataValidation allowBlank="1" showInputMessage="1" showErrorMessage="1" promptTitle="Eligibility:" prompt="Only projects that are LEED 6.1, Type II are eligible for modified compliance (i.e., existing site conditions are &gt;50% impervious). " sqref="D8:E8" xr:uid="{00000000-0002-0000-0100-00000C000000}"/>
    <dataValidation allowBlank="1" showInputMessage="1" showErrorMessage="1" promptTitle="Non-Potable Demand Estimate:" prompt="The estimate should assume the following uses will be dual-plumbed and therefore a source of non-potable demand: (1) Irrigation, (2) Flushing toilets and urinals, and (3) Commerical or industrial cooling or air conditioning. " sqref="D31:E31" xr:uid="{00000000-0002-0000-0100-00000D000000}"/>
    <dataValidation allowBlank="1" showInputMessage="1" showErrorMessage="1" promptTitle="Project Type:" prompt="If &quot;Other&quot;, list type (e.g., school, hotel, hospital, etc.)." sqref="G27:J27" xr:uid="{00000000-0002-0000-0100-00000E000000}"/>
    <dataValidation type="list" allowBlank="1" showInputMessage="1" showErrorMessage="1" sqref="D27:E27" xr:uid="{00000000-0002-0000-0100-00000F000000}">
      <formula1>$O$8:$O$13</formula1>
    </dataValidation>
    <dataValidation allowBlank="1" showInputMessage="1" showErrorMessage="1" promptTitle="Non-Potable Demand Estimate:" prompt="Estimate is only autogenerated for residential, office, and retail projects. Other project types should use the SFPUC Non-Potable Calculator or equivalent to estimate demand and enter result in the cell below. " sqref="D30:E30" xr:uid="{00000000-0002-0000-0100-000010000000}"/>
  </dataValidations>
  <hyperlinks>
    <hyperlink ref="J31" r:id="rId1" tooltip="Click to Download Calculator" xr:uid="{00000000-0004-0000-0100-000000000000}"/>
    <hyperlink ref="I26:J26" r:id="rId2" display="(Link to Map)" xr:uid="{00000000-0004-0000-0100-000001000000}"/>
  </hyperlinks>
  <printOptions horizontalCentered="1"/>
  <pageMargins left="0.5" right="0.5" top="0.99020833333333302" bottom="0.5" header="0.3" footer="0.3"/>
  <pageSetup scale="90" orientation="portrait" r:id="rId3"/>
  <headerFooter>
    <oddHeader>&amp;L  &amp;G&amp;C&amp;"-,Bold"&amp;14STORMWATER MANAGEMENT REQUIREMENTS
MODIFIED COMPLIANCE APPLICATION&amp;R&amp;G</oddHeader>
    <oddFooter>&amp;C&amp;P</oddFooter>
  </headerFooter>
  <drawing r:id="rId4"/>
  <legacyDrawing r:id="rId5"/>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Z101"/>
  <sheetViews>
    <sheetView topLeftCell="A46" zoomScaleNormal="100" workbookViewId="0">
      <selection activeCell="I26" sqref="I26:J26"/>
    </sheetView>
  </sheetViews>
  <sheetFormatPr defaultRowHeight="15.75" x14ac:dyDescent="0.25"/>
  <cols>
    <col min="1" max="1" width="15.625" customWidth="1"/>
    <col min="2" max="2" width="8.125" customWidth="1"/>
    <col min="3" max="3" width="7.375" customWidth="1"/>
    <col min="4" max="4" width="8.25" customWidth="1"/>
    <col min="5" max="5" width="7.875" customWidth="1"/>
    <col min="6" max="7" width="8.5" customWidth="1"/>
    <col min="8" max="8" width="8.25" customWidth="1"/>
    <col min="9" max="9" width="8.625" customWidth="1"/>
    <col min="10" max="10" width="9.5" customWidth="1"/>
    <col min="11" max="11" width="2.25" style="28" customWidth="1"/>
    <col min="12" max="12" width="3.125" style="28" customWidth="1"/>
    <col min="13" max="13" width="6.375" hidden="1" customWidth="1"/>
    <col min="14" max="14" width="18.875" hidden="1" customWidth="1"/>
    <col min="15" max="15" width="25.875" hidden="1" customWidth="1"/>
    <col min="16" max="16" width="14.875" hidden="1" customWidth="1"/>
    <col min="17" max="17" width="14.625" hidden="1" customWidth="1"/>
    <col min="18" max="18" width="22" hidden="1" customWidth="1"/>
    <col min="19" max="19" width="20" hidden="1" customWidth="1"/>
    <col min="20" max="25" width="9" hidden="1" customWidth="1"/>
    <col min="31" max="130" width="9" style="2"/>
  </cols>
  <sheetData>
    <row r="1" spans="1:130" s="26" customFormat="1" ht="22.15" customHeight="1" x14ac:dyDescent="0.3">
      <c r="A1" s="185" t="s">
        <v>44</v>
      </c>
      <c r="B1" s="186"/>
      <c r="C1" s="186"/>
      <c r="D1" s="186"/>
      <c r="E1" s="186"/>
      <c r="F1" s="186"/>
      <c r="G1" s="186"/>
      <c r="H1" s="186"/>
      <c r="I1" s="186"/>
      <c r="J1" s="187"/>
      <c r="K1" s="148"/>
      <c r="L1" s="148"/>
      <c r="M1" s="148"/>
      <c r="N1" s="148"/>
      <c r="Z1" s="167"/>
      <c r="AA1" s="167"/>
      <c r="AB1" s="167"/>
      <c r="AC1" s="167"/>
      <c r="AD1" s="167"/>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c r="DV1" s="254"/>
      <c r="DW1" s="254"/>
      <c r="DX1" s="254"/>
      <c r="DY1" s="254"/>
      <c r="DZ1" s="254"/>
    </row>
    <row r="2" spans="1:130" s="26" customFormat="1" ht="10.5" customHeight="1" thickBot="1" x14ac:dyDescent="0.25">
      <c r="A2" s="188"/>
      <c r="B2" s="188"/>
      <c r="C2" s="188"/>
      <c r="D2" s="188"/>
      <c r="E2" s="188"/>
      <c r="F2" s="188"/>
      <c r="G2" s="188"/>
      <c r="H2" s="188"/>
      <c r="I2" s="188"/>
      <c r="J2" s="188"/>
      <c r="K2" s="148"/>
      <c r="L2" s="148"/>
      <c r="M2" s="148"/>
      <c r="N2" s="148"/>
      <c r="Z2" s="167"/>
      <c r="AA2" s="167"/>
      <c r="AB2" s="167"/>
      <c r="AC2" s="167"/>
      <c r="AD2" s="167"/>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254"/>
      <c r="DK2" s="254"/>
      <c r="DL2" s="254"/>
      <c r="DM2" s="254"/>
      <c r="DN2" s="254"/>
      <c r="DO2" s="254"/>
      <c r="DP2" s="254"/>
      <c r="DQ2" s="254"/>
      <c r="DR2" s="254"/>
      <c r="DS2" s="254"/>
      <c r="DT2" s="254"/>
      <c r="DU2" s="254"/>
      <c r="DV2" s="254"/>
      <c r="DW2" s="254"/>
      <c r="DX2" s="254"/>
      <c r="DY2" s="254"/>
      <c r="DZ2" s="254"/>
    </row>
    <row r="3" spans="1:130" x14ac:dyDescent="0.25">
      <c r="A3" s="189" t="s">
        <v>132</v>
      </c>
      <c r="B3" s="189"/>
      <c r="C3" s="189"/>
      <c r="D3" s="190"/>
      <c r="E3" s="191"/>
      <c r="F3" s="192"/>
      <c r="G3" s="192"/>
      <c r="H3" s="192"/>
      <c r="I3" s="192"/>
      <c r="J3" s="192"/>
      <c r="K3" s="120"/>
      <c r="L3" s="121"/>
      <c r="M3" s="120"/>
      <c r="N3" s="36" t="s">
        <v>42</v>
      </c>
      <c r="O3" s="4"/>
      <c r="P3" s="39" t="s">
        <v>43</v>
      </c>
      <c r="Q3" s="39" t="s">
        <v>43</v>
      </c>
      <c r="R3" s="39" t="s">
        <v>43</v>
      </c>
      <c r="S3" s="39" t="s">
        <v>43</v>
      </c>
      <c r="U3" s="166"/>
      <c r="Z3" s="120"/>
      <c r="AA3" s="120"/>
      <c r="AB3" s="120"/>
      <c r="AC3" s="120"/>
      <c r="AD3" s="120"/>
    </row>
    <row r="4" spans="1:130" x14ac:dyDescent="0.25">
      <c r="A4" s="193" t="s">
        <v>23</v>
      </c>
      <c r="B4" s="193"/>
      <c r="C4" s="193"/>
      <c r="D4" s="385" t="s">
        <v>65</v>
      </c>
      <c r="E4" s="404"/>
      <c r="F4" s="174"/>
      <c r="G4" s="174"/>
      <c r="H4" s="194" t="s">
        <v>24</v>
      </c>
      <c r="I4" s="405" t="s">
        <v>22</v>
      </c>
      <c r="J4" s="405"/>
      <c r="K4" s="120"/>
      <c r="L4" s="121"/>
      <c r="M4" s="120"/>
      <c r="N4" s="43" t="s">
        <v>51</v>
      </c>
      <c r="O4" s="6" t="s">
        <v>27</v>
      </c>
      <c r="P4" s="6"/>
      <c r="Q4" s="6"/>
      <c r="R4" s="6"/>
      <c r="S4" s="7"/>
      <c r="Z4" s="120"/>
      <c r="AA4" s="120"/>
      <c r="AB4" s="120"/>
      <c r="AC4" s="120"/>
      <c r="AD4" s="120"/>
    </row>
    <row r="5" spans="1:130" x14ac:dyDescent="0.25">
      <c r="A5" s="193" t="s">
        <v>21</v>
      </c>
      <c r="B5" s="193"/>
      <c r="C5" s="193"/>
      <c r="D5" s="385" t="s">
        <v>66</v>
      </c>
      <c r="E5" s="404"/>
      <c r="F5" s="174"/>
      <c r="G5" s="174"/>
      <c r="H5" s="194" t="s">
        <v>20</v>
      </c>
      <c r="I5" s="406" t="s">
        <v>68</v>
      </c>
      <c r="J5" s="406"/>
      <c r="K5" s="120"/>
      <c r="L5" s="121"/>
      <c r="M5" s="120"/>
      <c r="N5" s="5" t="s">
        <v>13</v>
      </c>
      <c r="O5" s="6"/>
      <c r="P5" s="6"/>
      <c r="Q5" s="6"/>
      <c r="R5" s="6"/>
      <c r="S5" s="7"/>
      <c r="Z5" s="120"/>
      <c r="AA5" s="120"/>
      <c r="AB5" s="120"/>
      <c r="AC5" s="120"/>
      <c r="AD5" s="120"/>
    </row>
    <row r="6" spans="1:130" x14ac:dyDescent="0.25">
      <c r="A6" s="193" t="s">
        <v>154</v>
      </c>
      <c r="B6" s="193"/>
      <c r="C6" s="193"/>
      <c r="D6" s="368" t="s">
        <v>17</v>
      </c>
      <c r="E6" s="392"/>
      <c r="F6" s="178"/>
      <c r="G6" s="174"/>
      <c r="H6" s="194" t="s">
        <v>19</v>
      </c>
      <c r="I6" s="407">
        <v>40179</v>
      </c>
      <c r="J6" s="407"/>
      <c r="K6" s="120"/>
      <c r="L6" s="123"/>
      <c r="M6" s="120"/>
      <c r="N6" s="5" t="s">
        <v>14</v>
      </c>
      <c r="O6" s="6" t="s">
        <v>28</v>
      </c>
      <c r="P6" s="6"/>
      <c r="Q6" s="6"/>
      <c r="R6" s="6"/>
      <c r="S6" s="48" t="s">
        <v>58</v>
      </c>
      <c r="Z6" s="120"/>
      <c r="AA6" s="120"/>
      <c r="AB6" s="120"/>
      <c r="AC6" s="120"/>
      <c r="AD6" s="120"/>
    </row>
    <row r="7" spans="1:130" ht="17.25" x14ac:dyDescent="0.25">
      <c r="A7" s="193" t="s">
        <v>35</v>
      </c>
      <c r="B7" s="193"/>
      <c r="C7" s="174"/>
      <c r="D7" s="408">
        <v>10000</v>
      </c>
      <c r="E7" s="408"/>
      <c r="F7" s="182" t="s">
        <v>25</v>
      </c>
      <c r="G7" s="174"/>
      <c r="H7" s="183"/>
      <c r="I7" s="174"/>
      <c r="J7" s="174"/>
      <c r="K7" s="120"/>
      <c r="L7" s="124"/>
      <c r="M7" s="120"/>
      <c r="N7" s="5" t="s">
        <v>15</v>
      </c>
      <c r="O7" s="6"/>
      <c r="P7" s="6"/>
      <c r="Q7" s="6"/>
      <c r="R7" s="6"/>
      <c r="S7" s="47" t="b">
        <f>ISBLANK(D7)</f>
        <v>0</v>
      </c>
      <c r="Z7" s="120"/>
      <c r="AA7" s="120"/>
      <c r="AB7" s="120"/>
      <c r="AC7" s="120"/>
      <c r="AD7" s="120"/>
    </row>
    <row r="8" spans="1:130" ht="17.25" x14ac:dyDescent="0.25">
      <c r="A8" s="193" t="s">
        <v>97</v>
      </c>
      <c r="B8" s="193"/>
      <c r="C8" s="183"/>
      <c r="D8" s="408">
        <v>6000</v>
      </c>
      <c r="E8" s="408"/>
      <c r="F8" s="184">
        <f>IF(AND(D7&gt;0,D8&gt;=0),D8/D7," ")</f>
        <v>0.6</v>
      </c>
      <c r="G8" s="174"/>
      <c r="H8" s="174"/>
      <c r="I8" s="174"/>
      <c r="J8" s="174"/>
      <c r="K8" s="125"/>
      <c r="L8" s="126"/>
      <c r="M8" s="120"/>
      <c r="N8" s="5" t="s">
        <v>16</v>
      </c>
      <c r="O8" s="6" t="s">
        <v>51</v>
      </c>
      <c r="P8" s="6">
        <v>1</v>
      </c>
      <c r="Q8" s="6">
        <f>VLOOKUP(D27,O8:P10,2, FALSE)</f>
        <v>2</v>
      </c>
      <c r="R8" s="6"/>
      <c r="S8" s="47" t="b">
        <f>ISBLANK(D8)</f>
        <v>0</v>
      </c>
      <c r="Z8" s="120"/>
      <c r="AA8" s="120"/>
      <c r="AB8" s="120"/>
      <c r="AC8" s="120"/>
      <c r="AD8" s="120"/>
    </row>
    <row r="9" spans="1:130" x14ac:dyDescent="0.25">
      <c r="A9" s="174"/>
      <c r="B9" s="195"/>
      <c r="C9" s="196"/>
      <c r="D9" s="181"/>
      <c r="E9" s="181"/>
      <c r="F9" s="178"/>
      <c r="G9" s="174"/>
      <c r="H9" s="174"/>
      <c r="I9" s="175"/>
      <c r="J9" s="176"/>
      <c r="K9" s="125"/>
      <c r="L9" s="126"/>
      <c r="M9" s="120"/>
      <c r="N9" s="43" t="s">
        <v>51</v>
      </c>
      <c r="O9" s="6" t="s">
        <v>29</v>
      </c>
      <c r="P9" s="6">
        <v>2</v>
      </c>
      <c r="Q9" s="6"/>
      <c r="R9" s="6"/>
      <c r="S9" s="47"/>
      <c r="Z9" s="120"/>
      <c r="AA9" s="120"/>
      <c r="AB9" s="120"/>
      <c r="AC9" s="120"/>
      <c r="AD9" s="120"/>
    </row>
    <row r="10" spans="1:130" x14ac:dyDescent="0.25">
      <c r="A10" s="193"/>
      <c r="B10" s="193"/>
      <c r="C10" s="197" t="s">
        <v>26</v>
      </c>
      <c r="D10" s="198" t="str">
        <f>IF(OR(D$6="Select",$S$7=TRUE,$S$8=TRUE),"Complete All Inputs Above",IF(OR($D$6="No",$F$8&lt;=0.5), "Not Eligible for Modified Compliance", "PROCEED TO STEP 2"))</f>
        <v>PROCEED TO STEP 2</v>
      </c>
      <c r="E10" s="199"/>
      <c r="F10" s="199"/>
      <c r="G10" s="200"/>
      <c r="H10" s="177"/>
      <c r="I10" s="174"/>
      <c r="J10" s="174"/>
      <c r="K10" s="125"/>
      <c r="L10" s="127"/>
      <c r="M10" s="120"/>
      <c r="N10" s="5" t="s">
        <v>17</v>
      </c>
      <c r="O10" s="6" t="s">
        <v>30</v>
      </c>
      <c r="P10" s="6">
        <v>3</v>
      </c>
      <c r="Q10" s="6"/>
      <c r="R10" s="6"/>
      <c r="S10" s="7"/>
      <c r="Z10" s="120"/>
      <c r="AA10" s="120"/>
      <c r="AB10" s="120"/>
      <c r="AC10" s="120"/>
      <c r="AD10" s="120"/>
    </row>
    <row r="11" spans="1:130" ht="20.100000000000001" customHeight="1" x14ac:dyDescent="0.25">
      <c r="A11" s="196"/>
      <c r="B11" s="196"/>
      <c r="C11" s="201"/>
      <c r="D11" s="202" t="str">
        <f>IF($D$6="No","Projects must be located in the Combined Sewer Area",IF($F$8&lt;=0.5,"Existing Parcel Area must be &gt; 50% Impervious",""))</f>
        <v/>
      </c>
      <c r="E11" s="178"/>
      <c r="F11" s="178"/>
      <c r="G11" s="178"/>
      <c r="H11" s="178"/>
      <c r="I11" s="179"/>
      <c r="J11" s="180"/>
      <c r="K11" s="125"/>
      <c r="L11" s="128"/>
      <c r="M11" s="120"/>
      <c r="N11" s="5" t="s">
        <v>18</v>
      </c>
      <c r="O11" s="6" t="s">
        <v>53</v>
      </c>
      <c r="P11" s="6"/>
      <c r="Q11" s="6"/>
      <c r="R11" s="6"/>
      <c r="S11" s="7"/>
      <c r="Z11" s="120"/>
      <c r="AA11" s="120"/>
      <c r="AB11" s="120"/>
      <c r="AC11" s="120"/>
      <c r="AD11" s="120"/>
    </row>
    <row r="12" spans="1:130" x14ac:dyDescent="0.25">
      <c r="A12" s="203" t="s">
        <v>133</v>
      </c>
      <c r="B12" s="203"/>
      <c r="C12" s="203"/>
      <c r="D12" s="190"/>
      <c r="E12" s="190"/>
      <c r="F12" s="190"/>
      <c r="G12" s="192"/>
      <c r="H12" s="192"/>
      <c r="I12" s="190"/>
      <c r="J12" s="190"/>
      <c r="K12" s="125"/>
      <c r="L12" s="121"/>
      <c r="M12" s="120"/>
      <c r="N12" s="19"/>
      <c r="O12" s="22"/>
      <c r="P12" s="22"/>
      <c r="Q12" s="22"/>
      <c r="R12" s="22"/>
      <c r="S12" s="23"/>
      <c r="Z12" s="120"/>
      <c r="AA12" s="120"/>
      <c r="AB12" s="120"/>
      <c r="AC12" s="120"/>
      <c r="AD12" s="120"/>
    </row>
    <row r="13" spans="1:130" x14ac:dyDescent="0.25">
      <c r="A13" s="204" t="s">
        <v>50</v>
      </c>
      <c r="B13" s="204"/>
      <c r="C13" s="204"/>
      <c r="D13" s="205"/>
      <c r="E13" s="205"/>
      <c r="F13" s="205"/>
      <c r="G13" s="206" t="s">
        <v>69</v>
      </c>
      <c r="H13" s="206"/>
      <c r="I13" s="205"/>
      <c r="J13" s="207"/>
      <c r="K13" s="125"/>
      <c r="L13" s="121"/>
      <c r="M13" s="120"/>
      <c r="N13" s="19"/>
      <c r="O13" s="22"/>
      <c r="P13" s="22"/>
      <c r="Q13" s="22"/>
      <c r="R13" s="22"/>
      <c r="S13" s="23"/>
      <c r="Z13" s="120"/>
      <c r="AA13" s="120"/>
      <c r="AB13" s="120"/>
      <c r="AC13" s="120"/>
      <c r="AD13" s="120"/>
    </row>
    <row r="14" spans="1:130" ht="15.75" customHeight="1" x14ac:dyDescent="0.25">
      <c r="A14" s="178" t="s">
        <v>106</v>
      </c>
      <c r="B14" s="178"/>
      <c r="C14" s="178"/>
      <c r="D14" s="409" t="s">
        <v>16</v>
      </c>
      <c r="E14" s="409"/>
      <c r="F14" s="208" t="s">
        <v>71</v>
      </c>
      <c r="G14" s="393" t="s">
        <v>70</v>
      </c>
      <c r="H14" s="394"/>
      <c r="I14" s="394"/>
      <c r="J14" s="397"/>
      <c r="K14" s="125"/>
      <c r="L14" s="121"/>
      <c r="M14" s="129"/>
      <c r="N14" s="24"/>
      <c r="O14" s="22"/>
      <c r="P14" s="22"/>
      <c r="Q14" s="22"/>
      <c r="R14" s="22"/>
      <c r="S14" s="23"/>
      <c r="Z14" s="120"/>
      <c r="AA14" s="120"/>
      <c r="AB14" s="120"/>
      <c r="AC14" s="120"/>
      <c r="AD14" s="120"/>
    </row>
    <row r="15" spans="1:130" ht="15.75" customHeight="1" x14ac:dyDescent="0.25">
      <c r="A15" s="209" t="s">
        <v>107</v>
      </c>
      <c r="B15" s="209"/>
      <c r="C15" s="209"/>
      <c r="D15" s="368" t="s">
        <v>18</v>
      </c>
      <c r="E15" s="368"/>
      <c r="F15" s="208" t="s">
        <v>71</v>
      </c>
      <c r="G15" s="393" t="s">
        <v>70</v>
      </c>
      <c r="H15" s="394"/>
      <c r="I15" s="394"/>
      <c r="J15" s="397"/>
      <c r="K15" s="125"/>
      <c r="L15" s="121"/>
      <c r="M15" s="129"/>
      <c r="N15" s="24"/>
      <c r="O15" s="22"/>
      <c r="P15" s="22"/>
      <c r="Q15" s="22"/>
      <c r="R15" s="22"/>
      <c r="S15" s="23"/>
      <c r="Z15" s="120"/>
      <c r="AA15" s="120"/>
      <c r="AB15" s="120"/>
      <c r="AC15" s="120"/>
      <c r="AD15" s="120"/>
    </row>
    <row r="16" spans="1:130" ht="15.75" customHeight="1" x14ac:dyDescent="0.25">
      <c r="A16" s="209" t="s">
        <v>108</v>
      </c>
      <c r="B16" s="209"/>
      <c r="C16" s="209"/>
      <c r="D16" s="368" t="s">
        <v>18</v>
      </c>
      <c r="E16" s="368"/>
      <c r="F16" s="208" t="s">
        <v>71</v>
      </c>
      <c r="G16" s="393" t="s">
        <v>70</v>
      </c>
      <c r="H16" s="394"/>
      <c r="I16" s="394"/>
      <c r="J16" s="397"/>
      <c r="K16" s="125"/>
      <c r="L16" s="120"/>
      <c r="M16" s="129"/>
      <c r="N16" s="24"/>
      <c r="O16" s="22"/>
      <c r="P16" s="22"/>
      <c r="Q16" s="22"/>
      <c r="R16" s="22"/>
      <c r="S16" s="23"/>
      <c r="Z16" s="120"/>
      <c r="AA16" s="120"/>
      <c r="AB16" s="120"/>
      <c r="AC16" s="120"/>
      <c r="AD16" s="120"/>
    </row>
    <row r="17" spans="1:30" x14ac:dyDescent="0.25">
      <c r="A17" s="209" t="s">
        <v>109</v>
      </c>
      <c r="B17" s="209"/>
      <c r="C17" s="209"/>
      <c r="D17" s="368" t="s">
        <v>18</v>
      </c>
      <c r="E17" s="368"/>
      <c r="F17" s="208" t="s">
        <v>71</v>
      </c>
      <c r="G17" s="393" t="s">
        <v>72</v>
      </c>
      <c r="H17" s="394"/>
      <c r="I17" s="394"/>
      <c r="J17" s="397"/>
      <c r="K17" s="125"/>
      <c r="L17" s="130"/>
      <c r="M17" s="129"/>
      <c r="N17" s="24"/>
      <c r="O17" s="22"/>
      <c r="P17" s="22"/>
      <c r="Q17" s="22"/>
      <c r="R17" s="22"/>
      <c r="S17" s="23"/>
      <c r="Z17" s="120"/>
      <c r="AA17" s="120"/>
      <c r="AB17" s="120"/>
      <c r="AC17" s="120"/>
      <c r="AD17" s="120"/>
    </row>
    <row r="18" spans="1:30" ht="21" customHeight="1" x14ac:dyDescent="0.25">
      <c r="A18" s="204" t="s">
        <v>47</v>
      </c>
      <c r="B18" s="204"/>
      <c r="C18" s="206"/>
      <c r="D18" s="210"/>
      <c r="E18" s="210"/>
      <c r="F18" s="205"/>
      <c r="G18" s="206" t="s">
        <v>69</v>
      </c>
      <c r="H18" s="206"/>
      <c r="I18" s="205"/>
      <c r="J18" s="205"/>
      <c r="K18" s="125"/>
      <c r="L18" s="130"/>
      <c r="M18" s="120"/>
      <c r="N18" s="19"/>
      <c r="O18" s="6"/>
      <c r="P18" s="6"/>
      <c r="Q18" s="6"/>
      <c r="R18" s="6"/>
      <c r="S18" s="7"/>
      <c r="Z18" s="120"/>
      <c r="AA18" s="120"/>
      <c r="AB18" s="120"/>
      <c r="AC18" s="120"/>
      <c r="AD18" s="120"/>
    </row>
    <row r="19" spans="1:30" ht="16.5" customHeight="1" x14ac:dyDescent="0.25">
      <c r="A19" s="178" t="s">
        <v>110</v>
      </c>
      <c r="B19" s="178"/>
      <c r="C19" s="178"/>
      <c r="D19" s="398">
        <v>9000</v>
      </c>
      <c r="E19" s="398"/>
      <c r="F19" s="211" t="s">
        <v>52</v>
      </c>
      <c r="G19" s="365" t="s">
        <v>67</v>
      </c>
      <c r="H19" s="366"/>
      <c r="I19" s="366"/>
      <c r="J19" s="367"/>
      <c r="K19" s="125"/>
      <c r="L19" s="121"/>
      <c r="M19" s="129"/>
      <c r="N19" s="24"/>
      <c r="O19" s="22"/>
      <c r="P19" s="22"/>
      <c r="Q19" s="22"/>
      <c r="R19" s="22"/>
      <c r="S19" s="23"/>
      <c r="Z19" s="120"/>
      <c r="AA19" s="120"/>
      <c r="AB19" s="120"/>
      <c r="AC19" s="120"/>
      <c r="AD19" s="120"/>
    </row>
    <row r="20" spans="1:30" ht="15.75" customHeight="1" x14ac:dyDescent="0.25">
      <c r="A20" s="209" t="s">
        <v>111</v>
      </c>
      <c r="B20" s="209"/>
      <c r="C20" s="209"/>
      <c r="D20" s="398">
        <v>300</v>
      </c>
      <c r="E20" s="398"/>
      <c r="F20" s="211" t="s">
        <v>52</v>
      </c>
      <c r="G20" s="399" t="s">
        <v>136</v>
      </c>
      <c r="H20" s="400"/>
      <c r="I20" s="400"/>
      <c r="J20" s="401"/>
      <c r="K20" s="131"/>
      <c r="L20" s="130"/>
      <c r="M20" s="120"/>
      <c r="N20" s="24"/>
      <c r="O20" s="22"/>
      <c r="P20" s="22"/>
      <c r="Q20" s="22"/>
      <c r="R20" s="6"/>
      <c r="S20" s="7"/>
      <c r="Z20" s="120"/>
      <c r="AA20" s="120"/>
      <c r="AB20" s="120"/>
      <c r="AC20" s="120"/>
      <c r="AD20" s="120"/>
    </row>
    <row r="21" spans="1:30" ht="15.75" customHeight="1" x14ac:dyDescent="0.25">
      <c r="A21" s="209"/>
      <c r="B21" s="209"/>
      <c r="C21" s="209"/>
      <c r="D21" s="209"/>
      <c r="E21" s="209"/>
      <c r="F21" s="212" t="s">
        <v>98</v>
      </c>
      <c r="G21" s="369" t="s">
        <v>67</v>
      </c>
      <c r="H21" s="370"/>
      <c r="I21" s="370"/>
      <c r="J21" s="371"/>
      <c r="K21" s="125"/>
      <c r="L21" s="130"/>
      <c r="M21" s="129"/>
      <c r="N21" s="24"/>
      <c r="O21" s="22"/>
      <c r="P21" s="22"/>
      <c r="Q21" s="22"/>
      <c r="R21" s="22"/>
      <c r="S21" s="7"/>
      <c r="Z21" s="120"/>
      <c r="AA21" s="120"/>
      <c r="AB21" s="120"/>
      <c r="AC21" s="120"/>
      <c r="AD21" s="120"/>
    </row>
    <row r="22" spans="1:30" ht="17.25" x14ac:dyDescent="0.25">
      <c r="A22" s="174"/>
      <c r="B22" s="174"/>
      <c r="C22" s="197" t="s">
        <v>57</v>
      </c>
      <c r="D22" s="402">
        <f>IF(OR(D15="Yes",D16="Yes",D17="Yes"), 0, $D$7-SUM(D19:E20))</f>
        <v>700</v>
      </c>
      <c r="E22" s="403"/>
      <c r="F22" s="213"/>
      <c r="G22" s="178"/>
      <c r="H22" s="178"/>
      <c r="I22" s="178"/>
      <c r="J22" s="214"/>
      <c r="K22" s="131"/>
      <c r="L22" s="130"/>
      <c r="M22" s="120"/>
      <c r="N22" s="8"/>
      <c r="O22" s="6"/>
      <c r="P22" s="6"/>
      <c r="Q22" s="6"/>
      <c r="R22" s="6"/>
      <c r="S22" s="7"/>
      <c r="Z22" s="120"/>
      <c r="AA22" s="120"/>
      <c r="AB22" s="120"/>
      <c r="AC22" s="120"/>
      <c r="AD22" s="120"/>
    </row>
    <row r="23" spans="1:30" x14ac:dyDescent="0.25">
      <c r="A23" s="215"/>
      <c r="B23" s="183"/>
      <c r="C23" s="197" t="s">
        <v>26</v>
      </c>
      <c r="D23" s="372" t="str">
        <f>IF(OR(D$14="Select",D$15="Select",D$16="Select",D$17="Select"), "Complete all Inputs Above", "PROCEED TO STEP 3")</f>
        <v>PROCEED TO STEP 3</v>
      </c>
      <c r="E23" s="373"/>
      <c r="F23" s="373"/>
      <c r="G23" s="374"/>
      <c r="H23" s="216"/>
      <c r="I23" s="183"/>
      <c r="J23" s="214"/>
      <c r="K23" s="131"/>
      <c r="L23" s="130"/>
      <c r="M23" s="120"/>
      <c r="N23" s="8"/>
      <c r="O23" s="6"/>
      <c r="P23" s="6"/>
      <c r="Q23" s="6"/>
      <c r="R23" s="6"/>
      <c r="S23" s="7"/>
      <c r="Z23" s="120"/>
      <c r="AA23" s="120"/>
      <c r="AB23" s="120"/>
      <c r="AC23" s="120"/>
      <c r="AD23" s="120"/>
    </row>
    <row r="24" spans="1:30" ht="20.100000000000001" customHeight="1" x14ac:dyDescent="0.25">
      <c r="A24" s="193"/>
      <c r="B24" s="193"/>
      <c r="C24" s="193"/>
      <c r="D24" s="178"/>
      <c r="E24" s="178"/>
      <c r="F24" s="178"/>
      <c r="G24" s="178"/>
      <c r="H24" s="178"/>
      <c r="I24" s="214"/>
      <c r="J24" s="214"/>
      <c r="K24" s="125"/>
      <c r="L24" s="128"/>
      <c r="M24" s="120"/>
      <c r="N24" s="9" t="s">
        <v>32</v>
      </c>
      <c r="O24" s="6"/>
      <c r="P24" s="6"/>
      <c r="Q24" s="6"/>
      <c r="R24" s="6"/>
      <c r="S24" s="7"/>
      <c r="Z24" s="120"/>
      <c r="AA24" s="120"/>
      <c r="AB24" s="120"/>
      <c r="AC24" s="120"/>
      <c r="AD24" s="120"/>
    </row>
    <row r="25" spans="1:30" x14ac:dyDescent="0.25">
      <c r="A25" s="189" t="s">
        <v>134</v>
      </c>
      <c r="B25" s="189"/>
      <c r="C25" s="189"/>
      <c r="D25" s="190"/>
      <c r="E25" s="191"/>
      <c r="F25" s="190"/>
      <c r="G25" s="189" t="s">
        <v>69</v>
      </c>
      <c r="H25" s="189"/>
      <c r="I25" s="190"/>
      <c r="J25" s="217"/>
      <c r="K25" s="131"/>
      <c r="L25" s="121"/>
      <c r="M25" s="120"/>
      <c r="N25" s="8" t="s">
        <v>29</v>
      </c>
      <c r="O25" s="10">
        <f>2500/200</f>
        <v>12.5</v>
      </c>
      <c r="P25" s="6" t="s">
        <v>33</v>
      </c>
      <c r="Q25" s="6"/>
      <c r="R25" s="6"/>
      <c r="S25" s="7"/>
      <c r="Z25" s="120"/>
      <c r="AA25" s="120"/>
      <c r="AB25" s="120"/>
      <c r="AC25" s="120"/>
      <c r="AD25" s="120"/>
    </row>
    <row r="26" spans="1:30" ht="15.75" customHeight="1" x14ac:dyDescent="0.25">
      <c r="A26" s="193" t="s">
        <v>37</v>
      </c>
      <c r="B26" s="193"/>
      <c r="C26" s="196"/>
      <c r="D26" s="368" t="s">
        <v>18</v>
      </c>
      <c r="E26" s="392"/>
      <c r="F26" s="218" t="s">
        <v>52</v>
      </c>
      <c r="G26" s="393" t="s">
        <v>56</v>
      </c>
      <c r="H26" s="394"/>
      <c r="I26" s="395" t="s">
        <v>105</v>
      </c>
      <c r="J26" s="396"/>
      <c r="K26" s="125"/>
      <c r="L26" s="121"/>
      <c r="M26" s="120"/>
      <c r="N26" s="8" t="s">
        <v>30</v>
      </c>
      <c r="O26" s="6">
        <v>1.2999999999999999E-2</v>
      </c>
      <c r="P26" s="6" t="s">
        <v>34</v>
      </c>
      <c r="Q26" s="6"/>
      <c r="R26" s="6"/>
      <c r="S26" s="7"/>
      <c r="Z26" s="120"/>
      <c r="AA26" s="120"/>
      <c r="AB26" s="120"/>
      <c r="AC26" s="120"/>
      <c r="AD26" s="120"/>
    </row>
    <row r="27" spans="1:30" x14ac:dyDescent="0.25">
      <c r="A27" s="178" t="s">
        <v>112</v>
      </c>
      <c r="B27" s="178"/>
      <c r="C27" s="178"/>
      <c r="D27" s="385" t="s">
        <v>29</v>
      </c>
      <c r="E27" s="385"/>
      <c r="F27" s="218" t="s">
        <v>52</v>
      </c>
      <c r="G27" s="386" t="s">
        <v>54</v>
      </c>
      <c r="H27" s="387"/>
      <c r="I27" s="387"/>
      <c r="J27" s="388"/>
      <c r="K27" s="125"/>
      <c r="L27" s="121"/>
      <c r="M27" s="120"/>
      <c r="N27" s="24"/>
      <c r="O27" s="6"/>
      <c r="P27" s="6"/>
      <c r="Q27" s="6"/>
      <c r="R27" s="6"/>
      <c r="S27" s="7"/>
      <c r="Z27" s="120"/>
      <c r="AA27" s="120"/>
      <c r="AB27" s="120"/>
      <c r="AC27" s="120"/>
      <c r="AD27" s="120"/>
    </row>
    <row r="28" spans="1:30" x14ac:dyDescent="0.25">
      <c r="A28" s="178" t="s">
        <v>113</v>
      </c>
      <c r="B28" s="178"/>
      <c r="C28" s="178"/>
      <c r="D28" s="385"/>
      <c r="E28" s="385"/>
      <c r="F28" s="218" t="s">
        <v>52</v>
      </c>
      <c r="G28" s="389" t="s">
        <v>93</v>
      </c>
      <c r="H28" s="390"/>
      <c r="I28" s="390"/>
      <c r="J28" s="391"/>
      <c r="K28" s="125"/>
      <c r="L28" s="121"/>
      <c r="M28" s="120"/>
      <c r="N28" s="24"/>
      <c r="O28" s="25"/>
      <c r="P28" s="22"/>
      <c r="Q28" s="6"/>
      <c r="R28" s="6"/>
      <c r="S28" s="7"/>
      <c r="Z28" s="120"/>
      <c r="AA28" s="120"/>
      <c r="AB28" s="120"/>
      <c r="AC28" s="120"/>
      <c r="AD28" s="120"/>
    </row>
    <row r="29" spans="1:30" ht="16.149999999999999" customHeight="1" x14ac:dyDescent="0.25">
      <c r="A29" s="178" t="s">
        <v>157</v>
      </c>
      <c r="B29" s="178"/>
      <c r="C29" s="178"/>
      <c r="D29" s="368"/>
      <c r="E29" s="368"/>
      <c r="F29" s="218" t="s">
        <v>52</v>
      </c>
      <c r="G29" s="389" t="s">
        <v>93</v>
      </c>
      <c r="H29" s="390"/>
      <c r="I29" s="390"/>
      <c r="J29" s="391"/>
      <c r="K29" s="125"/>
      <c r="L29" s="121"/>
      <c r="M29" s="120"/>
      <c r="N29" s="24"/>
      <c r="O29" s="25"/>
      <c r="P29" s="22"/>
      <c r="Q29" s="6"/>
      <c r="R29" s="6"/>
      <c r="S29" s="7"/>
      <c r="Z29" s="120"/>
      <c r="AA29" s="120"/>
      <c r="AB29" s="120"/>
      <c r="AC29" s="120"/>
      <c r="AD29" s="120"/>
    </row>
    <row r="30" spans="1:30" x14ac:dyDescent="0.25">
      <c r="A30" s="178" t="s">
        <v>114</v>
      </c>
      <c r="B30" s="178"/>
      <c r="C30" s="178"/>
      <c r="D30" s="332">
        <f>IF(OR(D27="Select",D27="Other"),"--",D28*O25+D29*O26)</f>
        <v>0</v>
      </c>
      <c r="E30" s="332"/>
      <c r="F30" s="178"/>
      <c r="G30" s="365" t="s">
        <v>55</v>
      </c>
      <c r="H30" s="366"/>
      <c r="I30" s="366"/>
      <c r="J30" s="367"/>
      <c r="K30" s="131"/>
      <c r="L30" s="121"/>
      <c r="M30" s="120"/>
      <c r="N30" s="24"/>
      <c r="O30" s="25"/>
      <c r="P30" s="22"/>
      <c r="Q30" s="6"/>
      <c r="R30" s="6"/>
      <c r="S30" s="7"/>
      <c r="Z30" s="120"/>
      <c r="AA30" s="120"/>
      <c r="AB30" s="120"/>
      <c r="AC30" s="120"/>
      <c r="AD30" s="120"/>
    </row>
    <row r="31" spans="1:30" ht="15.75" customHeight="1" x14ac:dyDescent="0.25">
      <c r="A31" s="178" t="s">
        <v>115</v>
      </c>
      <c r="B31" s="178"/>
      <c r="C31" s="178"/>
      <c r="D31" s="368"/>
      <c r="E31" s="368"/>
      <c r="F31" s="218" t="s">
        <v>52</v>
      </c>
      <c r="G31" s="365" t="s">
        <v>31</v>
      </c>
      <c r="H31" s="366"/>
      <c r="I31" s="366"/>
      <c r="J31" s="265" t="s">
        <v>103</v>
      </c>
      <c r="K31" s="131"/>
      <c r="L31" s="121"/>
      <c r="M31" s="129"/>
      <c r="N31" s="24"/>
      <c r="O31" s="25"/>
      <c r="P31" s="22"/>
      <c r="Q31" s="22"/>
      <c r="R31" s="20"/>
      <c r="S31" s="23"/>
      <c r="Z31" s="120"/>
      <c r="AA31" s="120"/>
      <c r="AB31" s="120"/>
      <c r="AC31" s="120"/>
      <c r="AD31" s="120"/>
    </row>
    <row r="32" spans="1:30" x14ac:dyDescent="0.25">
      <c r="A32" s="174"/>
      <c r="B32" s="174"/>
      <c r="C32" s="183"/>
      <c r="D32" s="183"/>
      <c r="E32" s="183"/>
      <c r="F32" s="212" t="s">
        <v>98</v>
      </c>
      <c r="G32" s="369" t="s">
        <v>102</v>
      </c>
      <c r="H32" s="370"/>
      <c r="I32" s="370"/>
      <c r="J32" s="371"/>
      <c r="K32" s="131"/>
      <c r="L32" s="121"/>
      <c r="M32" s="120"/>
      <c r="N32" s="24"/>
      <c r="O32" s="22"/>
      <c r="P32" s="22"/>
      <c r="Q32" s="22"/>
      <c r="R32" s="22"/>
      <c r="S32" s="23"/>
      <c r="Z32" s="120"/>
      <c r="AA32" s="120"/>
      <c r="AB32" s="120"/>
      <c r="AC32" s="120"/>
      <c r="AD32" s="120"/>
    </row>
    <row r="33" spans="1:130" x14ac:dyDescent="0.25">
      <c r="A33" s="183"/>
      <c r="B33" s="183"/>
      <c r="C33" s="197" t="s">
        <v>94</v>
      </c>
      <c r="D33" s="330" t="str">
        <f>IF(D31&gt;0,D31/(D7/43560),IF(D30&gt;0,D30/(D7/43560)," "))</f>
        <v xml:space="preserve"> </v>
      </c>
      <c r="E33" s="331"/>
      <c r="F33" s="213"/>
      <c r="G33" s="213"/>
      <c r="H33" s="213"/>
      <c r="I33" s="178"/>
      <c r="J33" s="178"/>
      <c r="K33" s="125"/>
      <c r="L33" s="121"/>
      <c r="M33" s="120"/>
      <c r="N33" s="21"/>
      <c r="O33" s="22"/>
      <c r="P33" s="22"/>
      <c r="Q33" s="22"/>
      <c r="R33" s="22"/>
      <c r="S33" s="23"/>
      <c r="Z33" s="120"/>
      <c r="AA33" s="120"/>
      <c r="AB33" s="120"/>
      <c r="AC33" s="120"/>
      <c r="AD33" s="120"/>
    </row>
    <row r="34" spans="1:130" ht="14.25" customHeight="1" x14ac:dyDescent="0.25">
      <c r="A34" s="178"/>
      <c r="B34" s="178"/>
      <c r="C34" s="197" t="s">
        <v>26</v>
      </c>
      <c r="D34" s="372" t="str">
        <f>IF(D26="No", "SKIP TO STEP 4", IF(OR(D$26="Select",D$27="Select",D$33=0), "Complete All Inputs Above", IF(D$33&gt;=2500, "Not Eligible for Modified Compliance", "PROCEED TO STEP 4")))</f>
        <v>SKIP TO STEP 4</v>
      </c>
      <c r="E34" s="373"/>
      <c r="F34" s="373"/>
      <c r="G34" s="374"/>
      <c r="H34" s="216"/>
      <c r="I34" s="178"/>
      <c r="J34" s="178"/>
      <c r="K34" s="125"/>
      <c r="L34" s="121"/>
      <c r="M34" s="120"/>
      <c r="N34" s="21" t="s">
        <v>64</v>
      </c>
      <c r="O34" s="109">
        <f>HLOOKUP(D$38,P37:X42,6)</f>
        <v>9</v>
      </c>
      <c r="P34" s="22"/>
      <c r="Q34" s="22"/>
      <c r="R34" s="22"/>
      <c r="S34" s="23"/>
      <c r="Z34" s="120"/>
      <c r="AA34" s="120"/>
      <c r="AB34" s="120"/>
      <c r="AC34" s="120"/>
      <c r="AD34" s="120"/>
    </row>
    <row r="35" spans="1:130" ht="20.100000000000001" customHeight="1" thickBot="1" x14ac:dyDescent="0.3">
      <c r="A35" s="178"/>
      <c r="B35" s="178"/>
      <c r="C35" s="178"/>
      <c r="D35" s="202" t="str">
        <f>IF(D34="Not Eligible for Modified Compliance", "Projects subject to the RWO with &gt;= 2,500 gpd/acre should use RWH to comply", " ")</f>
        <v xml:space="preserve"> </v>
      </c>
      <c r="E35" s="178"/>
      <c r="F35" s="178"/>
      <c r="G35" s="178"/>
      <c r="H35" s="178"/>
      <c r="I35" s="178"/>
      <c r="J35" s="178"/>
      <c r="K35" s="125"/>
      <c r="L35" s="121"/>
      <c r="M35" s="120"/>
      <c r="N35" s="50" t="s">
        <v>39</v>
      </c>
      <c r="O35" s="53" t="s">
        <v>38</v>
      </c>
      <c r="P35" s="54"/>
      <c r="Q35" s="54"/>
      <c r="R35" s="54"/>
      <c r="S35" s="54"/>
      <c r="T35" s="54"/>
      <c r="U35" s="54"/>
      <c r="V35" s="54"/>
      <c r="W35" s="54"/>
      <c r="X35" s="54"/>
      <c r="Z35" s="120"/>
      <c r="AA35" s="120"/>
      <c r="AB35" s="120"/>
      <c r="AC35" s="120"/>
      <c r="AD35" s="120"/>
    </row>
    <row r="36" spans="1:130" ht="16.149999999999999" customHeight="1" thickBot="1" x14ac:dyDescent="0.3">
      <c r="A36" s="219" t="s">
        <v>171</v>
      </c>
      <c r="B36" s="220"/>
      <c r="C36" s="221"/>
      <c r="D36" s="221"/>
      <c r="E36" s="221"/>
      <c r="F36" s="222"/>
      <c r="G36" s="221"/>
      <c r="H36" s="221"/>
      <c r="I36" s="221"/>
      <c r="J36" s="223"/>
      <c r="K36" s="131"/>
      <c r="L36" s="130"/>
      <c r="M36" s="120"/>
      <c r="N36" s="51"/>
      <c r="O36" s="112">
        <v>0</v>
      </c>
      <c r="P36" s="49" t="s">
        <v>0</v>
      </c>
      <c r="Q36" s="165" t="s">
        <v>1</v>
      </c>
      <c r="R36" s="165" t="s">
        <v>2</v>
      </c>
      <c r="S36" s="165" t="s">
        <v>3</v>
      </c>
      <c r="T36" s="165" t="s">
        <v>4</v>
      </c>
      <c r="U36" s="165" t="s">
        <v>5</v>
      </c>
      <c r="V36" s="165" t="s">
        <v>6</v>
      </c>
      <c r="W36" s="165" t="s">
        <v>7</v>
      </c>
      <c r="X36" s="165" t="s">
        <v>8</v>
      </c>
      <c r="Z36" s="120"/>
      <c r="AA36" s="120"/>
      <c r="AB36" s="120"/>
      <c r="AC36" s="120"/>
      <c r="AD36" s="120"/>
    </row>
    <row r="37" spans="1:130" x14ac:dyDescent="0.25">
      <c r="A37" s="178" t="s">
        <v>116</v>
      </c>
      <c r="B37" s="178"/>
      <c r="C37" s="178"/>
      <c r="D37" s="375">
        <f>D22</f>
        <v>700</v>
      </c>
      <c r="E37" s="375"/>
      <c r="F37" s="214"/>
      <c r="G37" s="376" t="s">
        <v>62</v>
      </c>
      <c r="H37" s="377"/>
      <c r="I37" s="378"/>
      <c r="J37" s="382" t="s">
        <v>61</v>
      </c>
      <c r="K37" s="131"/>
      <c r="L37" s="130"/>
      <c r="M37" s="120"/>
      <c r="N37" s="52"/>
      <c r="O37" s="113">
        <v>0</v>
      </c>
      <c r="P37" s="110">
        <v>0</v>
      </c>
      <c r="Q37" s="110">
        <v>1.01E-2</v>
      </c>
      <c r="R37" s="110">
        <v>2.01E-2</v>
      </c>
      <c r="S37" s="110">
        <v>3.0099999999999998E-2</v>
      </c>
      <c r="T37" s="110">
        <v>4.0099999999999997E-2</v>
      </c>
      <c r="U37" s="110">
        <v>5.0099999999999999E-2</v>
      </c>
      <c r="V37" s="110">
        <v>6.0100000000000001E-2</v>
      </c>
      <c r="W37" s="110">
        <v>8.0100000000000005E-2</v>
      </c>
      <c r="X37" s="110">
        <v>0.10009999999999999</v>
      </c>
      <c r="Y37" s="110">
        <v>1</v>
      </c>
      <c r="Z37" s="120"/>
      <c r="AA37" s="120"/>
      <c r="AB37" s="120"/>
      <c r="AC37" s="120"/>
      <c r="AD37" s="120"/>
    </row>
    <row r="38" spans="1:130" x14ac:dyDescent="0.25">
      <c r="A38" s="209" t="s">
        <v>117</v>
      </c>
      <c r="B38" s="209"/>
      <c r="C38" s="183"/>
      <c r="D38" s="384">
        <f>ROUND(D37/D7,3)</f>
        <v>7.0000000000000007E-2</v>
      </c>
      <c r="E38" s="384"/>
      <c r="F38" s="224"/>
      <c r="G38" s="379"/>
      <c r="H38" s="380"/>
      <c r="I38" s="381"/>
      <c r="J38" s="383"/>
      <c r="K38" s="122"/>
      <c r="L38" s="130"/>
      <c r="M38" s="120"/>
      <c r="N38" s="30" t="s">
        <v>13</v>
      </c>
      <c r="O38" s="114">
        <v>10</v>
      </c>
      <c r="P38" s="37">
        <v>10</v>
      </c>
      <c r="Q38" s="32">
        <v>15</v>
      </c>
      <c r="R38" s="33">
        <v>20</v>
      </c>
      <c r="S38" s="34">
        <v>25</v>
      </c>
      <c r="T38" s="34">
        <v>25</v>
      </c>
      <c r="U38" s="34">
        <v>25</v>
      </c>
      <c r="V38" s="34">
        <v>25</v>
      </c>
      <c r="W38" s="34">
        <v>25</v>
      </c>
      <c r="X38" s="34">
        <v>25</v>
      </c>
      <c r="Z38" s="120"/>
      <c r="AA38" s="120"/>
      <c r="AB38" s="120"/>
      <c r="AC38" s="120"/>
      <c r="AD38" s="120"/>
    </row>
    <row r="39" spans="1:130" ht="16.149999999999999" customHeight="1" x14ac:dyDescent="0.3">
      <c r="A39" s="178" t="s">
        <v>106</v>
      </c>
      <c r="B39" s="178"/>
      <c r="C39" s="178"/>
      <c r="D39" s="361" t="str">
        <f>D14</f>
        <v>Type D</v>
      </c>
      <c r="E39" s="361"/>
      <c r="F39" s="224"/>
      <c r="G39" s="362" t="s">
        <v>60</v>
      </c>
      <c r="H39" s="363"/>
      <c r="I39" s="364"/>
      <c r="J39" s="225">
        <f>25+25-J40</f>
        <v>35</v>
      </c>
      <c r="K39" s="120"/>
      <c r="L39" s="130"/>
      <c r="M39" s="120"/>
      <c r="N39" s="30" t="s">
        <v>14</v>
      </c>
      <c r="O39" s="115">
        <v>10</v>
      </c>
      <c r="P39" s="38">
        <v>10</v>
      </c>
      <c r="Q39" s="38">
        <v>10</v>
      </c>
      <c r="R39" s="31">
        <v>15</v>
      </c>
      <c r="S39" s="33">
        <v>20</v>
      </c>
      <c r="T39" s="34">
        <v>25</v>
      </c>
      <c r="U39" s="34">
        <v>25</v>
      </c>
      <c r="V39" s="34">
        <v>25</v>
      </c>
      <c r="W39" s="34">
        <v>25</v>
      </c>
      <c r="X39" s="34">
        <v>25</v>
      </c>
      <c r="Z39" s="120"/>
      <c r="AA39" s="120"/>
      <c r="AB39" s="120"/>
      <c r="AC39" s="120"/>
      <c r="AD39" s="120"/>
    </row>
    <row r="40" spans="1:130" ht="19.5" thickBot="1" x14ac:dyDescent="0.35">
      <c r="A40" s="174"/>
      <c r="B40" s="174"/>
      <c r="C40" s="174"/>
      <c r="D40" s="174"/>
      <c r="E40" s="174"/>
      <c r="F40" s="174"/>
      <c r="G40" s="341" t="s">
        <v>59</v>
      </c>
      <c r="H40" s="342"/>
      <c r="I40" s="343"/>
      <c r="J40" s="226">
        <f>IF(OR(G41="Not Eligible for Modified, See Step 1 Results",G41="Not Eligible for Modified, See Step 3 Results",G41="Complete Inputs in Step 3"),25,VLOOKUP(D39,$N$38:$X$41,$O$34))</f>
        <v>15</v>
      </c>
      <c r="K40" s="120"/>
      <c r="L40" s="130"/>
      <c r="M40" s="120"/>
      <c r="N40" s="30" t="s">
        <v>15</v>
      </c>
      <c r="O40" s="115">
        <v>10</v>
      </c>
      <c r="P40" s="38">
        <v>10</v>
      </c>
      <c r="Q40" s="38">
        <v>10</v>
      </c>
      <c r="R40" s="38">
        <v>10</v>
      </c>
      <c r="S40" s="35">
        <v>15</v>
      </c>
      <c r="T40" s="35">
        <v>15</v>
      </c>
      <c r="U40" s="33">
        <v>20</v>
      </c>
      <c r="V40" s="33">
        <v>20</v>
      </c>
      <c r="W40" s="34">
        <v>25</v>
      </c>
      <c r="X40" s="34">
        <v>25</v>
      </c>
      <c r="Z40" s="120"/>
      <c r="AA40" s="120"/>
      <c r="AB40" s="120"/>
      <c r="AC40" s="120"/>
      <c r="AD40" s="120"/>
    </row>
    <row r="41" spans="1:130" s="28" customFormat="1" ht="21.75" customHeight="1" thickTop="1" x14ac:dyDescent="0.25">
      <c r="A41" s="227" t="s">
        <v>172</v>
      </c>
      <c r="B41" s="228"/>
      <c r="C41" s="228"/>
      <c r="D41" s="228"/>
      <c r="E41" s="228"/>
      <c r="F41" s="228"/>
      <c r="G41" s="229" t="str">
        <f>IF(D$10="Not Eligible for Modified Compliance", "Not Eligible for Modified, See Step 1 Results",IF(D$34="Not Eligible for Modified Compliance", "Not Eligible for Modified, See Step 3 Results", IF(D$34="Complete all Inputs Above", "Complete Inputs in Step 3"," ")))</f>
        <v xml:space="preserve"> </v>
      </c>
      <c r="H41" s="228"/>
      <c r="I41" s="228"/>
      <c r="J41" s="228"/>
      <c r="K41" s="120"/>
      <c r="L41" s="120"/>
      <c r="M41" s="120"/>
      <c r="N41" s="30" t="s">
        <v>16</v>
      </c>
      <c r="O41" s="115">
        <v>10</v>
      </c>
      <c r="P41" s="38">
        <v>10</v>
      </c>
      <c r="Q41" s="38">
        <v>10</v>
      </c>
      <c r="R41" s="38">
        <v>10</v>
      </c>
      <c r="S41" s="38">
        <v>10</v>
      </c>
      <c r="T41" s="38">
        <v>10</v>
      </c>
      <c r="U41" s="38">
        <v>10</v>
      </c>
      <c r="V41" s="31">
        <v>15</v>
      </c>
      <c r="W41" s="31">
        <v>15</v>
      </c>
      <c r="X41" s="33">
        <v>20</v>
      </c>
      <c r="Z41" s="120"/>
      <c r="AA41" s="120"/>
      <c r="AB41" s="120"/>
      <c r="AC41" s="120"/>
      <c r="AD41" s="120"/>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row>
    <row r="42" spans="1:130" x14ac:dyDescent="0.25">
      <c r="A42" s="344" t="s">
        <v>39</v>
      </c>
      <c r="B42" s="346" t="s">
        <v>38</v>
      </c>
      <c r="C42" s="347"/>
      <c r="D42" s="347"/>
      <c r="E42" s="347"/>
      <c r="F42" s="347"/>
      <c r="G42" s="347"/>
      <c r="H42" s="347"/>
      <c r="I42" s="347"/>
      <c r="J42" s="348"/>
      <c r="K42" s="120"/>
      <c r="L42" s="120"/>
      <c r="M42" s="132" t="s">
        <v>63</v>
      </c>
      <c r="N42" s="44">
        <v>1</v>
      </c>
      <c r="O42" s="38">
        <v>2</v>
      </c>
      <c r="P42" s="111">
        <v>3</v>
      </c>
      <c r="Q42" s="38">
        <v>4</v>
      </c>
      <c r="R42" s="111">
        <v>5</v>
      </c>
      <c r="S42" s="38">
        <v>6</v>
      </c>
      <c r="T42" s="111">
        <v>7</v>
      </c>
      <c r="U42" s="38">
        <v>8</v>
      </c>
      <c r="V42" s="111">
        <v>9</v>
      </c>
      <c r="W42" s="38">
        <v>10</v>
      </c>
      <c r="X42" s="111">
        <v>11</v>
      </c>
      <c r="Z42" s="120"/>
      <c r="AA42" s="120"/>
      <c r="AB42" s="120"/>
      <c r="AC42" s="120"/>
      <c r="AD42" s="120"/>
    </row>
    <row r="43" spans="1:130" x14ac:dyDescent="0.25">
      <c r="A43" s="345"/>
      <c r="B43" s="230" t="s">
        <v>0</v>
      </c>
      <c r="C43" s="230" t="s">
        <v>1</v>
      </c>
      <c r="D43" s="230" t="s">
        <v>2</v>
      </c>
      <c r="E43" s="230" t="s">
        <v>3</v>
      </c>
      <c r="F43" s="230" t="s">
        <v>4</v>
      </c>
      <c r="G43" s="230" t="s">
        <v>5</v>
      </c>
      <c r="H43" s="230" t="s">
        <v>6</v>
      </c>
      <c r="I43" s="230" t="s">
        <v>7</v>
      </c>
      <c r="J43" s="230" t="s">
        <v>8</v>
      </c>
      <c r="K43" s="120"/>
      <c r="L43" s="120"/>
      <c r="M43" s="120"/>
      <c r="N43" s="20"/>
      <c r="O43" s="20"/>
      <c r="P43" s="108"/>
      <c r="Q43" s="20"/>
      <c r="R43" s="20"/>
      <c r="S43" s="20"/>
      <c r="T43" s="20"/>
      <c r="U43" s="20"/>
      <c r="V43" s="20"/>
      <c r="W43" s="20"/>
      <c r="X43" s="20"/>
      <c r="Z43" s="120"/>
      <c r="AA43" s="120"/>
      <c r="AB43" s="120"/>
      <c r="AC43" s="120"/>
      <c r="AD43" s="120"/>
    </row>
    <row r="44" spans="1:130" ht="15.75" customHeight="1" x14ac:dyDescent="0.25">
      <c r="A44" s="231" t="s">
        <v>9</v>
      </c>
      <c r="B44" s="232">
        <v>10</v>
      </c>
      <c r="C44" s="233">
        <v>15</v>
      </c>
      <c r="D44" s="234">
        <v>20</v>
      </c>
      <c r="E44" s="235">
        <v>25</v>
      </c>
      <c r="F44" s="235">
        <v>25</v>
      </c>
      <c r="G44" s="235">
        <v>25</v>
      </c>
      <c r="H44" s="235">
        <v>25</v>
      </c>
      <c r="I44" s="235">
        <v>25</v>
      </c>
      <c r="J44" s="235">
        <v>25</v>
      </c>
      <c r="K44" s="120"/>
      <c r="L44" s="120"/>
      <c r="M44" s="120"/>
      <c r="N44" s="20"/>
      <c r="O44" s="20"/>
      <c r="P44" s="20"/>
      <c r="Q44" s="20"/>
      <c r="R44" s="20"/>
      <c r="S44" s="20"/>
      <c r="T44" s="20"/>
      <c r="U44" s="20"/>
      <c r="V44" s="20"/>
      <c r="W44" s="20"/>
      <c r="X44" s="20"/>
      <c r="Z44" s="120"/>
      <c r="AA44" s="120"/>
      <c r="AB44" s="120"/>
      <c r="AC44" s="120"/>
      <c r="AD44" s="120"/>
    </row>
    <row r="45" spans="1:130" x14ac:dyDescent="0.25">
      <c r="A45" s="231" t="s">
        <v>10</v>
      </c>
      <c r="B45" s="230">
        <v>10</v>
      </c>
      <c r="C45" s="230">
        <v>10</v>
      </c>
      <c r="D45" s="233">
        <v>15</v>
      </c>
      <c r="E45" s="234">
        <v>20</v>
      </c>
      <c r="F45" s="235">
        <v>25</v>
      </c>
      <c r="G45" s="235">
        <v>25</v>
      </c>
      <c r="H45" s="235">
        <v>25</v>
      </c>
      <c r="I45" s="235">
        <v>25</v>
      </c>
      <c r="J45" s="235">
        <v>25</v>
      </c>
      <c r="K45" s="120"/>
      <c r="L45" s="120"/>
      <c r="M45" s="120"/>
      <c r="N45" s="20"/>
      <c r="O45" s="20"/>
      <c r="P45" s="20"/>
      <c r="Q45" s="20"/>
      <c r="R45" s="20"/>
      <c r="S45" s="20"/>
      <c r="T45" s="20"/>
      <c r="U45" s="20"/>
      <c r="V45" s="20"/>
      <c r="W45" s="20"/>
      <c r="X45" s="20"/>
      <c r="Z45" s="120"/>
      <c r="AA45" s="120"/>
      <c r="AB45" s="120"/>
      <c r="AC45" s="120"/>
      <c r="AD45" s="120"/>
    </row>
    <row r="46" spans="1:130" x14ac:dyDescent="0.25">
      <c r="A46" s="231" t="s">
        <v>11</v>
      </c>
      <c r="B46" s="230">
        <v>10</v>
      </c>
      <c r="C46" s="230">
        <v>10</v>
      </c>
      <c r="D46" s="230">
        <v>10</v>
      </c>
      <c r="E46" s="236">
        <v>15</v>
      </c>
      <c r="F46" s="236">
        <v>15</v>
      </c>
      <c r="G46" s="234">
        <v>20</v>
      </c>
      <c r="H46" s="234">
        <v>20</v>
      </c>
      <c r="I46" s="235">
        <v>25</v>
      </c>
      <c r="J46" s="235">
        <v>25</v>
      </c>
      <c r="K46" s="120"/>
      <c r="L46" s="120"/>
      <c r="M46" s="120"/>
      <c r="N46" s="20"/>
      <c r="O46" s="20"/>
      <c r="P46" s="20"/>
      <c r="Q46" s="20"/>
      <c r="R46" s="20"/>
      <c r="S46" s="20"/>
      <c r="T46" s="20"/>
      <c r="U46" s="20"/>
      <c r="V46" s="20"/>
      <c r="W46" s="20"/>
      <c r="X46" s="20"/>
      <c r="Z46" s="120"/>
      <c r="AA46" s="120"/>
      <c r="AB46" s="120"/>
      <c r="AC46" s="120"/>
      <c r="AD46" s="120"/>
    </row>
    <row r="47" spans="1:130" x14ac:dyDescent="0.25">
      <c r="A47" s="231" t="s">
        <v>12</v>
      </c>
      <c r="B47" s="230">
        <v>10</v>
      </c>
      <c r="C47" s="230">
        <v>10</v>
      </c>
      <c r="D47" s="230">
        <v>10</v>
      </c>
      <c r="E47" s="230">
        <v>10</v>
      </c>
      <c r="F47" s="230">
        <v>10</v>
      </c>
      <c r="G47" s="230">
        <v>10</v>
      </c>
      <c r="H47" s="233">
        <v>15</v>
      </c>
      <c r="I47" s="233">
        <v>15</v>
      </c>
      <c r="J47" s="234">
        <v>20</v>
      </c>
      <c r="K47" s="120"/>
      <c r="L47" s="120"/>
      <c r="M47" s="120"/>
      <c r="N47" s="20"/>
      <c r="O47" s="20"/>
      <c r="P47" s="20"/>
      <c r="Q47" s="20"/>
      <c r="R47" s="20"/>
      <c r="S47" s="20"/>
      <c r="T47" s="20"/>
      <c r="U47" s="20"/>
      <c r="V47" s="20"/>
      <c r="W47" s="20"/>
      <c r="X47" s="20"/>
      <c r="Z47" s="120"/>
      <c r="AA47" s="120"/>
      <c r="AB47" s="120"/>
      <c r="AC47" s="120"/>
      <c r="AD47" s="120"/>
    </row>
    <row r="48" spans="1:130" x14ac:dyDescent="0.25">
      <c r="A48" s="228"/>
      <c r="B48" s="228"/>
      <c r="C48" s="228"/>
      <c r="D48" s="228"/>
      <c r="E48" s="228"/>
      <c r="F48" s="228"/>
      <c r="G48" s="228"/>
      <c r="H48" s="228"/>
      <c r="I48" s="228"/>
      <c r="J48" s="228"/>
      <c r="K48" s="120"/>
      <c r="L48" s="120"/>
      <c r="M48" s="120"/>
      <c r="N48" s="20"/>
      <c r="O48" s="20"/>
      <c r="P48" s="20"/>
      <c r="Q48" s="20"/>
      <c r="R48" s="20"/>
      <c r="S48" s="20"/>
      <c r="T48" s="20"/>
      <c r="U48" s="20"/>
      <c r="V48" s="20"/>
      <c r="W48" s="20"/>
      <c r="X48" s="20"/>
      <c r="Z48" s="120"/>
      <c r="AA48" s="120"/>
      <c r="AB48" s="120"/>
      <c r="AC48" s="120"/>
      <c r="AD48" s="120"/>
    </row>
    <row r="49" spans="1:30" x14ac:dyDescent="0.25">
      <c r="A49" s="237" t="s">
        <v>138</v>
      </c>
      <c r="B49" s="238"/>
      <c r="C49" s="238"/>
      <c r="D49" s="238"/>
      <c r="E49" s="238"/>
      <c r="F49" s="238"/>
      <c r="G49" s="238"/>
      <c r="H49" s="238"/>
      <c r="I49" s="238"/>
      <c r="J49" s="238"/>
      <c r="K49" s="120"/>
      <c r="L49" s="120"/>
      <c r="M49" s="120"/>
      <c r="Z49" s="120"/>
      <c r="AA49" s="120"/>
      <c r="AB49" s="120"/>
      <c r="AC49" s="120"/>
      <c r="AD49" s="120"/>
    </row>
    <row r="50" spans="1:30" ht="16.5" thickBot="1" x14ac:dyDescent="0.3">
      <c r="A50" s="239"/>
      <c r="B50" s="188"/>
      <c r="C50" s="188"/>
      <c r="D50" s="188"/>
      <c r="E50" s="188"/>
      <c r="F50" s="188"/>
      <c r="G50" s="188"/>
      <c r="H50" s="188"/>
      <c r="I50" s="188"/>
      <c r="J50" s="188"/>
      <c r="K50" s="120"/>
      <c r="L50" s="120"/>
      <c r="M50" s="120"/>
      <c r="Z50" s="120"/>
      <c r="AA50" s="120"/>
      <c r="AB50" s="120"/>
      <c r="AC50" s="120"/>
      <c r="AD50" s="120"/>
    </row>
    <row r="51" spans="1:30" ht="15.75" customHeight="1" x14ac:dyDescent="0.25">
      <c r="A51" s="349" t="s">
        <v>40</v>
      </c>
      <c r="B51" s="240" t="s">
        <v>121</v>
      </c>
      <c r="C51" s="241"/>
      <c r="D51" s="241"/>
      <c r="E51" s="241"/>
      <c r="F51" s="241"/>
      <c r="G51" s="241"/>
      <c r="H51" s="241"/>
      <c r="I51" s="242"/>
      <c r="J51" s="351" t="s">
        <v>151</v>
      </c>
      <c r="K51" s="120"/>
      <c r="L51" s="120"/>
      <c r="M51" s="120"/>
      <c r="Z51" s="120"/>
      <c r="AA51" s="120"/>
      <c r="AB51" s="120"/>
      <c r="AC51" s="120"/>
      <c r="AD51" s="120"/>
    </row>
    <row r="52" spans="1:30" ht="15.75" customHeight="1" x14ac:dyDescent="0.25">
      <c r="A52" s="350"/>
      <c r="B52" s="352" t="s">
        <v>122</v>
      </c>
      <c r="C52" s="243" t="s">
        <v>120</v>
      </c>
      <c r="D52" s="243"/>
      <c r="E52" s="243"/>
      <c r="F52" s="243"/>
      <c r="G52" s="243"/>
      <c r="H52" s="243"/>
      <c r="I52" s="353" t="s">
        <v>119</v>
      </c>
      <c r="J52" s="351"/>
      <c r="K52" s="120"/>
      <c r="L52" s="120"/>
      <c r="M52" s="120"/>
      <c r="Z52" s="120"/>
      <c r="AA52" s="120"/>
      <c r="AB52" s="120"/>
      <c r="AC52" s="120"/>
      <c r="AD52" s="120"/>
    </row>
    <row r="53" spans="1:30" x14ac:dyDescent="0.25">
      <c r="A53" s="350"/>
      <c r="B53" s="352"/>
      <c r="C53" s="243"/>
      <c r="D53" s="243"/>
      <c r="E53" s="243"/>
      <c r="F53" s="243"/>
      <c r="G53" s="243"/>
      <c r="H53" s="243"/>
      <c r="I53" s="353"/>
      <c r="J53" s="351"/>
      <c r="K53" s="120"/>
      <c r="L53" s="120"/>
      <c r="M53" s="120"/>
      <c r="Z53" s="120"/>
      <c r="AA53" s="120"/>
      <c r="AB53" s="120"/>
      <c r="AC53" s="120"/>
      <c r="AD53" s="120"/>
    </row>
    <row r="54" spans="1:30" x14ac:dyDescent="0.25">
      <c r="A54" s="350"/>
      <c r="B54" s="352"/>
      <c r="C54" s="243"/>
      <c r="D54" s="244"/>
      <c r="E54" s="243"/>
      <c r="F54" s="243"/>
      <c r="G54" s="243"/>
      <c r="H54" s="243"/>
      <c r="I54" s="353"/>
      <c r="J54" s="351"/>
      <c r="K54" s="120"/>
      <c r="L54" s="120"/>
      <c r="M54" s="120"/>
      <c r="Z54" s="120"/>
      <c r="AA54" s="120"/>
      <c r="AB54" s="120"/>
      <c r="AC54" s="120"/>
      <c r="AD54" s="120"/>
    </row>
    <row r="55" spans="1:30" ht="15.75" customHeight="1" x14ac:dyDescent="0.25">
      <c r="A55" s="350"/>
      <c r="B55" s="355" t="s">
        <v>123</v>
      </c>
      <c r="C55" s="243"/>
      <c r="D55" s="244"/>
      <c r="E55" s="243"/>
      <c r="F55" s="243"/>
      <c r="G55" s="243"/>
      <c r="H55" s="243"/>
      <c r="I55" s="353"/>
      <c r="J55" s="351"/>
      <c r="K55" s="120"/>
      <c r="L55" s="120"/>
      <c r="M55" s="120"/>
      <c r="Z55" s="120"/>
      <c r="AA55" s="120"/>
      <c r="AB55" s="120"/>
      <c r="AC55" s="120"/>
      <c r="AD55" s="120"/>
    </row>
    <row r="56" spans="1:30" ht="15.75" customHeight="1" x14ac:dyDescent="0.25">
      <c r="A56" s="350"/>
      <c r="B56" s="356"/>
      <c r="C56" s="245"/>
      <c r="D56" s="244"/>
      <c r="E56" s="357" t="s">
        <v>41</v>
      </c>
      <c r="F56" s="357"/>
      <c r="G56" s="357"/>
      <c r="H56" s="243"/>
      <c r="I56" s="353"/>
      <c r="J56" s="351"/>
      <c r="K56" s="120"/>
      <c r="L56" s="120"/>
      <c r="M56" s="120"/>
      <c r="Z56" s="120"/>
      <c r="AA56" s="120"/>
      <c r="AB56" s="120"/>
      <c r="AC56" s="120"/>
      <c r="AD56" s="120"/>
    </row>
    <row r="57" spans="1:30" x14ac:dyDescent="0.25">
      <c r="A57" s="350"/>
      <c r="B57" s="356"/>
      <c r="C57" s="243"/>
      <c r="D57" s="244"/>
      <c r="E57" s="357"/>
      <c r="F57" s="357"/>
      <c r="G57" s="357"/>
      <c r="H57" s="243"/>
      <c r="I57" s="353"/>
      <c r="J57" s="351"/>
      <c r="K57" s="120"/>
      <c r="L57" s="120"/>
      <c r="M57" s="120"/>
      <c r="Z57" s="120"/>
      <c r="AA57" s="120"/>
      <c r="AB57" s="120"/>
      <c r="AC57" s="120"/>
      <c r="AD57" s="120"/>
    </row>
    <row r="58" spans="1:30" x14ac:dyDescent="0.25">
      <c r="A58" s="350"/>
      <c r="B58" s="356"/>
      <c r="C58" s="243"/>
      <c r="D58" s="244"/>
      <c r="E58" s="357"/>
      <c r="F58" s="357"/>
      <c r="G58" s="357"/>
      <c r="H58" s="243"/>
      <c r="I58" s="353"/>
      <c r="J58" s="351"/>
      <c r="K58" s="120"/>
      <c r="L58" s="120"/>
      <c r="M58" s="120"/>
      <c r="Z58" s="120"/>
      <c r="AA58" s="120"/>
      <c r="AB58" s="120"/>
      <c r="AC58" s="120"/>
      <c r="AD58" s="120"/>
    </row>
    <row r="59" spans="1:30" x14ac:dyDescent="0.25">
      <c r="A59" s="350"/>
      <c r="B59" s="356"/>
      <c r="C59" s="243"/>
      <c r="D59" s="244"/>
      <c r="E59" s="357"/>
      <c r="F59" s="357"/>
      <c r="G59" s="357"/>
      <c r="H59" s="243"/>
      <c r="I59" s="353"/>
      <c r="J59" s="351"/>
      <c r="K59" s="120"/>
      <c r="L59" s="120"/>
      <c r="M59" s="120"/>
      <c r="Z59" s="120"/>
      <c r="AA59" s="120"/>
      <c r="AB59" s="120"/>
      <c r="AC59" s="120"/>
      <c r="AD59" s="120"/>
    </row>
    <row r="60" spans="1:30" ht="15.75" customHeight="1" x14ac:dyDescent="0.25">
      <c r="A60" s="350"/>
      <c r="B60" s="352" t="s">
        <v>122</v>
      </c>
      <c r="C60" s="243"/>
      <c r="D60" s="244"/>
      <c r="E60" s="243"/>
      <c r="F60" s="243"/>
      <c r="G60" s="243"/>
      <c r="H60" s="243"/>
      <c r="I60" s="353"/>
      <c r="J60" s="351"/>
      <c r="K60" s="120"/>
      <c r="L60" s="120"/>
      <c r="M60" s="120"/>
      <c r="Z60" s="120"/>
      <c r="AA60" s="120"/>
      <c r="AB60" s="120"/>
      <c r="AC60" s="120"/>
      <c r="AD60" s="120"/>
    </row>
    <row r="61" spans="1:30" x14ac:dyDescent="0.25">
      <c r="A61" s="350"/>
      <c r="B61" s="352"/>
      <c r="C61" s="243"/>
      <c r="D61" s="244"/>
      <c r="E61" s="243"/>
      <c r="F61" s="243"/>
      <c r="G61" s="243"/>
      <c r="H61" s="243"/>
      <c r="I61" s="353"/>
      <c r="J61" s="351"/>
      <c r="K61" s="120"/>
      <c r="L61" s="120"/>
      <c r="M61" s="120"/>
      <c r="Z61" s="120"/>
      <c r="AA61" s="120"/>
      <c r="AB61" s="120"/>
      <c r="AC61" s="120"/>
      <c r="AD61" s="120"/>
    </row>
    <row r="62" spans="1:30" x14ac:dyDescent="0.25">
      <c r="A62" s="350"/>
      <c r="B62" s="352"/>
      <c r="C62" s="243"/>
      <c r="D62" s="243"/>
      <c r="E62" s="243"/>
      <c r="F62" s="243"/>
      <c r="G62" s="243"/>
      <c r="H62" s="243"/>
      <c r="I62" s="353"/>
      <c r="J62" s="351"/>
      <c r="K62" s="120"/>
      <c r="L62" s="120"/>
      <c r="M62" s="120"/>
      <c r="Z62" s="120"/>
      <c r="AA62" s="120"/>
      <c r="AB62" s="120"/>
      <c r="AC62" s="120"/>
      <c r="AD62" s="120"/>
    </row>
    <row r="63" spans="1:30" ht="16.5" thickBot="1" x14ac:dyDescent="0.3">
      <c r="A63" s="350"/>
      <c r="B63" s="358"/>
      <c r="C63" s="246"/>
      <c r="D63" s="246"/>
      <c r="E63" s="246"/>
      <c r="F63" s="246"/>
      <c r="G63" s="246"/>
      <c r="H63" s="246"/>
      <c r="I63" s="354"/>
      <c r="J63" s="351"/>
      <c r="K63" s="120"/>
      <c r="L63" s="120"/>
      <c r="M63" s="120"/>
      <c r="Z63" s="120"/>
      <c r="AA63" s="120"/>
      <c r="AB63" s="120"/>
      <c r="AC63" s="120"/>
      <c r="AD63" s="120"/>
    </row>
    <row r="64" spans="1:30" x14ac:dyDescent="0.25">
      <c r="A64" s="247"/>
      <c r="B64" s="248" t="s">
        <v>150</v>
      </c>
      <c r="C64" s="248"/>
      <c r="D64" s="248"/>
      <c r="E64" s="248"/>
      <c r="F64" s="248"/>
      <c r="G64" s="248"/>
      <c r="H64" s="248"/>
      <c r="I64" s="248"/>
      <c r="J64" s="248"/>
      <c r="K64" s="120"/>
      <c r="L64" s="120"/>
      <c r="M64" s="120"/>
      <c r="Z64" s="120"/>
      <c r="AA64" s="120"/>
      <c r="AB64" s="120"/>
      <c r="AC64" s="120"/>
      <c r="AD64" s="120"/>
    </row>
    <row r="65" spans="1:130" x14ac:dyDescent="0.25">
      <c r="A65" s="188"/>
      <c r="B65" s="174"/>
      <c r="C65" s="249"/>
      <c r="D65" s="188"/>
      <c r="E65" s="188"/>
      <c r="F65" s="188"/>
      <c r="G65" s="188"/>
      <c r="H65" s="188"/>
      <c r="I65" s="188"/>
      <c r="J65" s="188"/>
      <c r="K65" s="120"/>
      <c r="L65" s="120"/>
      <c r="M65" s="120"/>
      <c r="Z65" s="120"/>
      <c r="AA65" s="120"/>
      <c r="AB65" s="120"/>
      <c r="AC65" s="120"/>
      <c r="AD65" s="120"/>
    </row>
    <row r="66" spans="1:130" x14ac:dyDescent="0.25">
      <c r="A66" s="250" t="s">
        <v>139</v>
      </c>
      <c r="B66" s="251"/>
      <c r="C66" s="252"/>
      <c r="D66" s="252"/>
      <c r="E66" s="252"/>
      <c r="F66" s="252"/>
      <c r="G66" s="252"/>
      <c r="H66" s="252"/>
      <c r="I66" s="252"/>
      <c r="J66" s="252"/>
      <c r="K66" s="120"/>
      <c r="L66" s="120"/>
      <c r="M66" s="120"/>
      <c r="Z66" s="120"/>
      <c r="AA66" s="120"/>
      <c r="AB66" s="120"/>
      <c r="AC66" s="120"/>
      <c r="AD66" s="120"/>
    </row>
    <row r="67" spans="1:130" ht="65.650000000000006" customHeight="1" x14ac:dyDescent="0.25">
      <c r="A67" s="359" t="s">
        <v>173</v>
      </c>
      <c r="B67" s="360"/>
      <c r="C67" s="360"/>
      <c r="D67" s="360"/>
      <c r="E67" s="360"/>
      <c r="F67" s="360"/>
      <c r="G67" s="360"/>
      <c r="H67" s="360"/>
      <c r="I67" s="360"/>
      <c r="J67" s="360"/>
      <c r="K67" s="120"/>
      <c r="L67" s="120"/>
      <c r="M67" s="120"/>
      <c r="Z67" s="120"/>
      <c r="AA67" s="120"/>
      <c r="AB67" s="120"/>
      <c r="AC67" s="120"/>
      <c r="AD67" s="120"/>
    </row>
    <row r="68" spans="1:130" x14ac:dyDescent="0.25">
      <c r="A68" s="250" t="s">
        <v>140</v>
      </c>
      <c r="B68" s="251"/>
      <c r="C68" s="252"/>
      <c r="D68" s="252"/>
      <c r="E68" s="252"/>
      <c r="F68" s="252"/>
      <c r="G68" s="252"/>
      <c r="H68" s="252"/>
      <c r="I68" s="252"/>
      <c r="J68" s="252"/>
      <c r="K68" s="120"/>
      <c r="L68" s="120"/>
      <c r="M68" s="120"/>
      <c r="Z68" s="120"/>
      <c r="AA68" s="120"/>
      <c r="AB68" s="120"/>
      <c r="AC68" s="120"/>
      <c r="AD68" s="120"/>
    </row>
    <row r="69" spans="1:130" s="258" customFormat="1" ht="15" x14ac:dyDescent="0.25">
      <c r="A69" s="255" t="s">
        <v>141</v>
      </c>
      <c r="B69" s="256"/>
      <c r="C69" s="256"/>
      <c r="D69" s="256"/>
      <c r="E69" s="256"/>
      <c r="F69" s="256"/>
      <c r="G69" s="256"/>
      <c r="H69" s="256"/>
      <c r="I69" s="256"/>
      <c r="J69" s="256"/>
      <c r="K69" s="257"/>
      <c r="L69" s="257"/>
      <c r="M69" s="257"/>
      <c r="Z69" s="257"/>
      <c r="AA69" s="257"/>
      <c r="AB69" s="257"/>
      <c r="AC69" s="257"/>
      <c r="AD69" s="257"/>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59"/>
      <c r="BX69" s="259"/>
      <c r="BY69" s="259"/>
      <c r="BZ69" s="259"/>
      <c r="CA69" s="259"/>
      <c r="CB69" s="259"/>
      <c r="CC69" s="259"/>
      <c r="CD69" s="259"/>
      <c r="CE69" s="259"/>
      <c r="CF69" s="259"/>
      <c r="CG69" s="259"/>
      <c r="CH69" s="259"/>
      <c r="CI69" s="259"/>
      <c r="CJ69" s="259"/>
      <c r="CK69" s="259"/>
      <c r="CL69" s="259"/>
      <c r="CM69" s="259"/>
      <c r="CN69" s="259"/>
      <c r="CO69" s="259"/>
      <c r="CP69" s="259"/>
      <c r="CQ69" s="259"/>
      <c r="CR69" s="259"/>
      <c r="CS69" s="259"/>
      <c r="CT69" s="259"/>
      <c r="CU69" s="259"/>
      <c r="CV69" s="259"/>
      <c r="CW69" s="259"/>
      <c r="CX69" s="259"/>
      <c r="CY69" s="259"/>
      <c r="CZ69" s="259"/>
      <c r="DA69" s="259"/>
      <c r="DB69" s="259"/>
      <c r="DC69" s="259"/>
      <c r="DD69" s="259"/>
      <c r="DE69" s="259"/>
      <c r="DF69" s="259"/>
      <c r="DG69" s="259"/>
      <c r="DH69" s="259"/>
      <c r="DI69" s="259"/>
      <c r="DJ69" s="259"/>
      <c r="DK69" s="259"/>
      <c r="DL69" s="259"/>
      <c r="DM69" s="259"/>
      <c r="DN69" s="259"/>
      <c r="DO69" s="259"/>
      <c r="DP69" s="259"/>
      <c r="DQ69" s="259"/>
      <c r="DR69" s="259"/>
      <c r="DS69" s="259"/>
      <c r="DT69" s="259"/>
      <c r="DU69" s="259"/>
      <c r="DV69" s="259"/>
      <c r="DW69" s="259"/>
      <c r="DX69" s="259"/>
      <c r="DY69" s="259"/>
      <c r="DZ69" s="259"/>
    </row>
    <row r="70" spans="1:130" ht="30.75" customHeight="1" x14ac:dyDescent="0.25">
      <c r="A70" s="339" t="s">
        <v>149</v>
      </c>
      <c r="B70" s="340"/>
      <c r="C70" s="340"/>
      <c r="D70" s="340"/>
      <c r="E70" s="340"/>
      <c r="F70" s="340"/>
      <c r="G70" s="340"/>
      <c r="H70" s="340"/>
      <c r="I70" s="340"/>
      <c r="J70" s="340"/>
      <c r="K70" s="120"/>
      <c r="L70" s="120"/>
      <c r="M70" s="120"/>
      <c r="Z70" s="120"/>
      <c r="AA70" s="120"/>
      <c r="AB70" s="120"/>
      <c r="AC70" s="120"/>
      <c r="AD70" s="120"/>
    </row>
    <row r="71" spans="1:130" s="258" customFormat="1" ht="15" x14ac:dyDescent="0.25">
      <c r="A71" s="260" t="s">
        <v>144</v>
      </c>
      <c r="B71" s="261"/>
      <c r="C71" s="261"/>
      <c r="D71" s="261"/>
      <c r="E71" s="261"/>
      <c r="F71" s="261"/>
      <c r="G71" s="261"/>
      <c r="H71" s="261"/>
      <c r="I71" s="261"/>
      <c r="J71" s="261"/>
      <c r="K71" s="257"/>
      <c r="L71" s="257"/>
      <c r="M71" s="257"/>
      <c r="Z71" s="257"/>
      <c r="AA71" s="257"/>
      <c r="AB71" s="257"/>
      <c r="AC71" s="257"/>
      <c r="AD71" s="257"/>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59"/>
      <c r="BY71" s="259"/>
      <c r="BZ71" s="259"/>
      <c r="CA71" s="259"/>
      <c r="CB71" s="259"/>
      <c r="CC71" s="259"/>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259"/>
      <c r="DC71" s="259"/>
      <c r="DD71" s="259"/>
      <c r="DE71" s="259"/>
      <c r="DF71" s="259"/>
      <c r="DG71" s="259"/>
      <c r="DH71" s="259"/>
      <c r="DI71" s="259"/>
      <c r="DJ71" s="259"/>
      <c r="DK71" s="259"/>
      <c r="DL71" s="259"/>
      <c r="DM71" s="259"/>
      <c r="DN71" s="259"/>
      <c r="DO71" s="259"/>
      <c r="DP71" s="259"/>
      <c r="DQ71" s="259"/>
      <c r="DR71" s="259"/>
      <c r="DS71" s="259"/>
      <c r="DT71" s="259"/>
      <c r="DU71" s="259"/>
      <c r="DV71" s="259"/>
      <c r="DW71" s="259"/>
      <c r="DX71" s="259"/>
      <c r="DY71" s="259"/>
      <c r="DZ71" s="259"/>
    </row>
    <row r="72" spans="1:130" s="258" customFormat="1" ht="15" x14ac:dyDescent="0.25">
      <c r="A72" s="260" t="s">
        <v>145</v>
      </c>
      <c r="B72" s="256"/>
      <c r="C72" s="256"/>
      <c r="D72" s="256"/>
      <c r="E72" s="256"/>
      <c r="F72" s="256"/>
      <c r="G72" s="256"/>
      <c r="H72" s="256"/>
      <c r="I72" s="256"/>
      <c r="J72" s="256"/>
      <c r="K72" s="257"/>
      <c r="L72" s="257"/>
      <c r="M72" s="257"/>
      <c r="Z72" s="257"/>
      <c r="AA72" s="257"/>
      <c r="AB72" s="257"/>
      <c r="AC72" s="257"/>
      <c r="AD72" s="257"/>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59"/>
      <c r="BX72" s="259"/>
      <c r="BY72" s="259"/>
      <c r="BZ72" s="259"/>
      <c r="CA72" s="259"/>
      <c r="CB72" s="259"/>
      <c r="CC72" s="259"/>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259"/>
      <c r="DC72" s="259"/>
      <c r="DD72" s="259"/>
      <c r="DE72" s="259"/>
      <c r="DF72" s="259"/>
      <c r="DG72" s="259"/>
      <c r="DH72" s="259"/>
      <c r="DI72" s="259"/>
      <c r="DJ72" s="259"/>
      <c r="DK72" s="259"/>
      <c r="DL72" s="259"/>
      <c r="DM72" s="259"/>
      <c r="DN72" s="259"/>
      <c r="DO72" s="259"/>
      <c r="DP72" s="259"/>
      <c r="DQ72" s="259"/>
      <c r="DR72" s="259"/>
      <c r="DS72" s="259"/>
      <c r="DT72" s="259"/>
      <c r="DU72" s="259"/>
      <c r="DV72" s="259"/>
      <c r="DW72" s="259"/>
      <c r="DX72" s="259"/>
      <c r="DY72" s="259"/>
      <c r="DZ72" s="259"/>
    </row>
    <row r="73" spans="1:130" s="258" customFormat="1" ht="15" x14ac:dyDescent="0.25">
      <c r="A73" s="260" t="s">
        <v>146</v>
      </c>
      <c r="B73" s="256"/>
      <c r="C73" s="255"/>
      <c r="D73" s="255"/>
      <c r="E73" s="255"/>
      <c r="F73" s="255"/>
      <c r="G73" s="255"/>
      <c r="H73" s="255"/>
      <c r="I73" s="255"/>
      <c r="J73" s="255"/>
      <c r="K73" s="257"/>
      <c r="L73" s="257"/>
      <c r="M73" s="257"/>
      <c r="Z73" s="257"/>
      <c r="AA73" s="257"/>
      <c r="AB73" s="257"/>
      <c r="AC73" s="257"/>
      <c r="AD73" s="257"/>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59"/>
      <c r="BY73" s="259"/>
      <c r="BZ73" s="259"/>
      <c r="CA73" s="259"/>
      <c r="CB73" s="259"/>
      <c r="CC73" s="259"/>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259"/>
      <c r="DC73" s="259"/>
      <c r="DD73" s="259"/>
      <c r="DE73" s="259"/>
      <c r="DF73" s="259"/>
      <c r="DG73" s="259"/>
      <c r="DH73" s="259"/>
      <c r="DI73" s="259"/>
      <c r="DJ73" s="259"/>
      <c r="DK73" s="259"/>
      <c r="DL73" s="259"/>
      <c r="DM73" s="259"/>
      <c r="DN73" s="259"/>
      <c r="DO73" s="259"/>
      <c r="DP73" s="259"/>
      <c r="DQ73" s="259"/>
      <c r="DR73" s="259"/>
      <c r="DS73" s="259"/>
      <c r="DT73" s="259"/>
      <c r="DU73" s="259"/>
      <c r="DV73" s="259"/>
      <c r="DW73" s="259"/>
      <c r="DX73" s="259"/>
      <c r="DY73" s="259"/>
      <c r="DZ73" s="259"/>
    </row>
    <row r="74" spans="1:130" x14ac:dyDescent="0.25">
      <c r="A74" s="253"/>
      <c r="B74" s="251"/>
      <c r="C74" s="253"/>
      <c r="D74" s="253"/>
      <c r="E74" s="253"/>
      <c r="F74" s="253"/>
      <c r="G74" s="253"/>
      <c r="H74" s="253"/>
      <c r="I74" s="253"/>
      <c r="J74" s="253"/>
      <c r="K74" s="120"/>
      <c r="L74" s="120"/>
      <c r="M74" s="120"/>
      <c r="Z74" s="120"/>
      <c r="AA74" s="120"/>
      <c r="AB74" s="120"/>
      <c r="AC74" s="120"/>
      <c r="AD74" s="120"/>
    </row>
    <row r="75" spans="1:130" x14ac:dyDescent="0.25">
      <c r="A75" s="250" t="s">
        <v>142</v>
      </c>
      <c r="B75" s="251"/>
      <c r="C75" s="253"/>
      <c r="D75" s="253"/>
      <c r="E75" s="253"/>
      <c r="F75" s="253"/>
      <c r="G75" s="253"/>
      <c r="H75" s="253"/>
      <c r="I75" s="253"/>
      <c r="J75" s="253"/>
      <c r="K75" s="120"/>
      <c r="L75" s="120"/>
      <c r="M75" s="120"/>
      <c r="Z75" s="120"/>
      <c r="AA75" s="120"/>
      <c r="AB75" s="120"/>
      <c r="AC75" s="120"/>
      <c r="AD75" s="120"/>
    </row>
    <row r="76" spans="1:130" ht="26.65" customHeight="1" x14ac:dyDescent="0.25">
      <c r="A76" s="339" t="s">
        <v>176</v>
      </c>
      <c r="B76" s="340"/>
      <c r="C76" s="340"/>
      <c r="D76" s="340"/>
      <c r="E76" s="340"/>
      <c r="F76" s="340"/>
      <c r="G76" s="340"/>
      <c r="H76" s="340"/>
      <c r="I76" s="340"/>
      <c r="J76" s="340"/>
      <c r="K76" s="120"/>
      <c r="L76" s="120"/>
      <c r="M76" s="120"/>
      <c r="Z76" s="120"/>
      <c r="AA76" s="120"/>
      <c r="AB76" s="120"/>
      <c r="AC76" s="120"/>
      <c r="AD76" s="120"/>
    </row>
    <row r="77" spans="1:130" x14ac:dyDescent="0.25">
      <c r="A77" s="253"/>
      <c r="B77" s="251"/>
      <c r="C77" s="253"/>
      <c r="D77" s="253"/>
      <c r="E77" s="253"/>
      <c r="F77" s="253"/>
      <c r="G77" s="253"/>
      <c r="H77" s="253"/>
      <c r="I77" s="253"/>
      <c r="J77" s="253"/>
      <c r="K77" s="120"/>
      <c r="L77" s="120"/>
      <c r="M77" s="120"/>
      <c r="Z77" s="120"/>
      <c r="AA77" s="120"/>
      <c r="AB77" s="120"/>
      <c r="AC77" s="120"/>
      <c r="AD77" s="120"/>
    </row>
    <row r="78" spans="1:130" x14ac:dyDescent="0.25">
      <c r="A78" s="250" t="s">
        <v>143</v>
      </c>
      <c r="B78" s="251"/>
      <c r="C78" s="253"/>
      <c r="D78" s="253"/>
      <c r="E78" s="253"/>
      <c r="F78" s="253"/>
      <c r="G78" s="253"/>
      <c r="H78" s="253"/>
      <c r="I78" s="253"/>
      <c r="J78" s="253"/>
      <c r="K78" s="120"/>
      <c r="L78" s="120"/>
      <c r="M78" s="120"/>
      <c r="Z78" s="120"/>
      <c r="AA78" s="120"/>
      <c r="AB78" s="120"/>
      <c r="AC78" s="120"/>
      <c r="AD78" s="120"/>
    </row>
    <row r="79" spans="1:130" ht="30.75" customHeight="1" x14ac:dyDescent="0.25">
      <c r="A79" s="339" t="s">
        <v>174</v>
      </c>
      <c r="B79" s="340"/>
      <c r="C79" s="340"/>
      <c r="D79" s="340"/>
      <c r="E79" s="340"/>
      <c r="F79" s="340"/>
      <c r="G79" s="340"/>
      <c r="H79" s="340"/>
      <c r="I79" s="340"/>
      <c r="J79" s="340"/>
      <c r="K79" s="120"/>
      <c r="L79" s="120"/>
      <c r="M79" s="120"/>
      <c r="Z79" s="120"/>
      <c r="AA79" s="120"/>
      <c r="AB79" s="120"/>
      <c r="AC79" s="120"/>
      <c r="AD79" s="120"/>
    </row>
    <row r="80" spans="1:130" ht="30.75" customHeight="1" x14ac:dyDescent="0.25">
      <c r="A80" s="339" t="s">
        <v>175</v>
      </c>
      <c r="B80" s="340"/>
      <c r="C80" s="340"/>
      <c r="D80" s="340"/>
      <c r="E80" s="340"/>
      <c r="F80" s="340"/>
      <c r="G80" s="340"/>
      <c r="H80" s="340"/>
      <c r="I80" s="340"/>
      <c r="J80" s="340"/>
      <c r="K80" s="120"/>
      <c r="L80" s="120"/>
      <c r="M80" s="120"/>
      <c r="Z80" s="120"/>
      <c r="AA80" s="120"/>
      <c r="AB80" s="120"/>
      <c r="AC80" s="120"/>
      <c r="AD80" s="120"/>
    </row>
    <row r="81" spans="1:130" s="258" customFormat="1" ht="15" x14ac:dyDescent="0.25">
      <c r="A81" s="260" t="s">
        <v>147</v>
      </c>
      <c r="B81" s="262"/>
      <c r="C81" s="263"/>
      <c r="D81" s="263"/>
      <c r="E81" s="263"/>
      <c r="F81" s="263"/>
      <c r="G81" s="263"/>
      <c r="H81" s="263"/>
      <c r="I81" s="263"/>
      <c r="J81" s="263"/>
      <c r="K81" s="257"/>
      <c r="L81" s="257"/>
      <c r="M81" s="257"/>
      <c r="Z81" s="257"/>
      <c r="AA81" s="257"/>
      <c r="AB81" s="257"/>
      <c r="AC81" s="257"/>
      <c r="AD81" s="257"/>
      <c r="AE81" s="259"/>
      <c r="AF81" s="259"/>
      <c r="AG81" s="259"/>
      <c r="AH81" s="259"/>
      <c r="AI81" s="259"/>
      <c r="AJ81" s="259"/>
      <c r="AK81" s="259"/>
      <c r="AL81" s="259"/>
      <c r="AM81" s="259"/>
      <c r="AN81" s="259"/>
      <c r="AO81" s="259"/>
      <c r="AP81" s="259"/>
      <c r="AQ81" s="259"/>
      <c r="AR81" s="259"/>
      <c r="AS81" s="259"/>
      <c r="AT81" s="259"/>
      <c r="AU81" s="259"/>
      <c r="AV81" s="259"/>
      <c r="AW81" s="259"/>
      <c r="AX81" s="259"/>
      <c r="AY81" s="259"/>
      <c r="AZ81" s="259"/>
      <c r="BA81" s="259"/>
      <c r="BB81" s="259"/>
      <c r="BC81" s="259"/>
      <c r="BD81" s="259"/>
      <c r="BE81" s="259"/>
      <c r="BF81" s="259"/>
      <c r="BG81" s="259"/>
      <c r="BH81" s="259"/>
      <c r="BI81" s="259"/>
      <c r="BJ81" s="259"/>
      <c r="BK81" s="259"/>
      <c r="BL81" s="259"/>
      <c r="BM81" s="259"/>
      <c r="BN81" s="259"/>
      <c r="BO81" s="259"/>
      <c r="BP81" s="259"/>
      <c r="BQ81" s="259"/>
      <c r="BR81" s="259"/>
      <c r="BS81" s="259"/>
      <c r="BT81" s="259"/>
      <c r="BU81" s="259"/>
      <c r="BV81" s="259"/>
      <c r="BW81" s="259"/>
      <c r="BX81" s="259"/>
      <c r="BY81" s="259"/>
      <c r="BZ81" s="259"/>
      <c r="CA81" s="259"/>
      <c r="CB81" s="259"/>
      <c r="CC81" s="259"/>
      <c r="CD81" s="259"/>
      <c r="CE81" s="259"/>
      <c r="CF81" s="259"/>
      <c r="CG81" s="259"/>
      <c r="CH81" s="259"/>
      <c r="CI81" s="259"/>
      <c r="CJ81" s="259"/>
      <c r="CK81" s="259"/>
      <c r="CL81" s="259"/>
      <c r="CM81" s="259"/>
      <c r="CN81" s="259"/>
      <c r="CO81" s="259"/>
      <c r="CP81" s="259"/>
      <c r="CQ81" s="259"/>
      <c r="CR81" s="259"/>
      <c r="CS81" s="259"/>
      <c r="CT81" s="259"/>
      <c r="CU81" s="259"/>
      <c r="CV81" s="259"/>
      <c r="CW81" s="259"/>
      <c r="CX81" s="259"/>
      <c r="CY81" s="259"/>
      <c r="CZ81" s="259"/>
      <c r="DA81" s="259"/>
      <c r="DB81" s="259"/>
      <c r="DC81" s="259"/>
      <c r="DD81" s="259"/>
      <c r="DE81" s="259"/>
      <c r="DF81" s="259"/>
      <c r="DG81" s="259"/>
      <c r="DH81" s="259"/>
      <c r="DI81" s="259"/>
      <c r="DJ81" s="259"/>
      <c r="DK81" s="259"/>
      <c r="DL81" s="259"/>
      <c r="DM81" s="259"/>
      <c r="DN81" s="259"/>
      <c r="DO81" s="259"/>
      <c r="DP81" s="259"/>
      <c r="DQ81" s="259"/>
      <c r="DR81" s="259"/>
      <c r="DS81" s="259"/>
      <c r="DT81" s="259"/>
      <c r="DU81" s="259"/>
      <c r="DV81" s="259"/>
      <c r="DW81" s="259"/>
      <c r="DX81" s="259"/>
      <c r="DY81" s="259"/>
      <c r="DZ81" s="259"/>
    </row>
    <row r="82" spans="1:130" s="258" customFormat="1" ht="15" x14ac:dyDescent="0.25">
      <c r="A82" s="260" t="s">
        <v>148</v>
      </c>
      <c r="B82" s="262"/>
      <c r="C82" s="263"/>
      <c r="D82" s="263"/>
      <c r="E82" s="263"/>
      <c r="F82" s="263"/>
      <c r="G82" s="263"/>
      <c r="H82" s="263"/>
      <c r="I82" s="263"/>
      <c r="J82" s="263"/>
      <c r="K82" s="257"/>
      <c r="L82" s="257"/>
      <c r="M82" s="257"/>
      <c r="Z82" s="257"/>
      <c r="AA82" s="257"/>
      <c r="AB82" s="257"/>
      <c r="AC82" s="257"/>
      <c r="AD82" s="257"/>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c r="BY82" s="259"/>
      <c r="BZ82" s="259"/>
      <c r="CA82" s="259"/>
      <c r="CB82" s="259"/>
      <c r="CC82" s="259"/>
      <c r="CD82" s="259"/>
      <c r="CE82" s="259"/>
      <c r="CF82" s="259"/>
      <c r="CG82" s="259"/>
      <c r="CH82" s="259"/>
      <c r="CI82" s="259"/>
      <c r="CJ82" s="259"/>
      <c r="CK82" s="259"/>
      <c r="CL82" s="259"/>
      <c r="CM82" s="259"/>
      <c r="CN82" s="259"/>
      <c r="CO82" s="259"/>
      <c r="CP82" s="259"/>
      <c r="CQ82" s="259"/>
      <c r="CR82" s="259"/>
      <c r="CS82" s="259"/>
      <c r="CT82" s="259"/>
      <c r="CU82" s="259"/>
      <c r="CV82" s="259"/>
      <c r="CW82" s="259"/>
      <c r="CX82" s="259"/>
      <c r="CY82" s="259"/>
      <c r="CZ82" s="259"/>
      <c r="DA82" s="259"/>
      <c r="DB82" s="259"/>
      <c r="DC82" s="259"/>
      <c r="DD82" s="259"/>
      <c r="DE82" s="259"/>
      <c r="DF82" s="259"/>
      <c r="DG82" s="259"/>
      <c r="DH82" s="259"/>
      <c r="DI82" s="259"/>
      <c r="DJ82" s="259"/>
      <c r="DK82" s="259"/>
      <c r="DL82" s="259"/>
      <c r="DM82" s="259"/>
      <c r="DN82" s="259"/>
      <c r="DO82" s="259"/>
      <c r="DP82" s="259"/>
      <c r="DQ82" s="259"/>
      <c r="DR82" s="259"/>
      <c r="DS82" s="259"/>
      <c r="DT82" s="259"/>
      <c r="DU82" s="259"/>
      <c r="DV82" s="259"/>
      <c r="DW82" s="259"/>
      <c r="DX82" s="259"/>
      <c r="DY82" s="259"/>
      <c r="DZ82" s="259"/>
    </row>
    <row r="83" spans="1:130" x14ac:dyDescent="0.25">
      <c r="A83" s="120"/>
      <c r="B83" s="120"/>
      <c r="C83" s="120"/>
      <c r="D83" s="120"/>
      <c r="E83" s="120"/>
      <c r="F83" s="120"/>
      <c r="G83" s="120"/>
      <c r="H83" s="120"/>
      <c r="I83" s="120"/>
      <c r="J83" s="120"/>
      <c r="K83" s="120"/>
      <c r="L83" s="120"/>
      <c r="M83" s="120"/>
      <c r="Z83" s="120"/>
      <c r="AA83" s="120"/>
      <c r="AB83" s="120"/>
      <c r="AC83" s="120"/>
      <c r="AD83" s="120"/>
    </row>
    <row r="84" spans="1:130" x14ac:dyDescent="0.25">
      <c r="A84" s="120"/>
      <c r="B84" s="120"/>
      <c r="C84" s="120"/>
      <c r="D84" s="120"/>
      <c r="E84" s="120"/>
      <c r="F84" s="120"/>
      <c r="G84" s="120"/>
      <c r="H84" s="120"/>
      <c r="I84" s="120"/>
      <c r="J84" s="120"/>
      <c r="K84" s="120"/>
      <c r="L84" s="120"/>
      <c r="M84" s="120"/>
      <c r="Z84" s="120"/>
      <c r="AA84" s="120"/>
      <c r="AB84" s="120"/>
      <c r="AC84" s="120"/>
      <c r="AD84" s="120"/>
    </row>
    <row r="85" spans="1:130" x14ac:dyDescent="0.25">
      <c r="K85" s="2"/>
      <c r="L85" s="2"/>
    </row>
    <row r="86" spans="1:130" x14ac:dyDescent="0.25">
      <c r="K86" s="2"/>
      <c r="L86" s="2"/>
    </row>
    <row r="87" spans="1:130" x14ac:dyDescent="0.25">
      <c r="K87" s="2"/>
      <c r="L87" s="2"/>
    </row>
    <row r="88" spans="1:130" x14ac:dyDescent="0.25">
      <c r="K88" s="2"/>
      <c r="L88" s="2"/>
    </row>
    <row r="89" spans="1:130" x14ac:dyDescent="0.25">
      <c r="K89" s="2"/>
      <c r="L89" s="2"/>
    </row>
    <row r="90" spans="1:130" x14ac:dyDescent="0.25">
      <c r="K90" s="2"/>
      <c r="L90" s="2"/>
    </row>
    <row r="91" spans="1:130" x14ac:dyDescent="0.25">
      <c r="K91" s="2"/>
      <c r="L91" s="2"/>
    </row>
    <row r="92" spans="1:130" x14ac:dyDescent="0.25">
      <c r="K92" s="2"/>
      <c r="L92" s="2"/>
    </row>
    <row r="93" spans="1:130" x14ac:dyDescent="0.25">
      <c r="K93" s="2"/>
      <c r="L93" s="2"/>
    </row>
    <row r="94" spans="1:130" x14ac:dyDescent="0.25">
      <c r="K94" s="2"/>
      <c r="L94" s="2"/>
    </row>
    <row r="95" spans="1:130" x14ac:dyDescent="0.25">
      <c r="K95" s="2"/>
      <c r="L95" s="2"/>
    </row>
    <row r="96" spans="1:130" x14ac:dyDescent="0.25">
      <c r="K96" s="2"/>
      <c r="L96" s="2"/>
    </row>
    <row r="97" spans="11:12" x14ac:dyDescent="0.25">
      <c r="K97" s="2"/>
      <c r="L97" s="2"/>
    </row>
    <row r="98" spans="11:12" x14ac:dyDescent="0.25">
      <c r="K98" s="2"/>
      <c r="L98" s="2"/>
    </row>
    <row r="99" spans="11:12" x14ac:dyDescent="0.25">
      <c r="K99" s="2"/>
      <c r="L99" s="2"/>
    </row>
    <row r="100" spans="11:12" x14ac:dyDescent="0.25">
      <c r="K100" s="2"/>
      <c r="L100" s="2"/>
    </row>
    <row r="101" spans="11:12" x14ac:dyDescent="0.25">
      <c r="K101" s="2"/>
      <c r="L101" s="2"/>
    </row>
  </sheetData>
  <sheetProtection selectLockedCells="1"/>
  <mergeCells count="60">
    <mergeCell ref="D7:E7"/>
    <mergeCell ref="D8:E8"/>
    <mergeCell ref="D14:E14"/>
    <mergeCell ref="G14:J14"/>
    <mergeCell ref="D15:E15"/>
    <mergeCell ref="G15:J15"/>
    <mergeCell ref="D4:E4"/>
    <mergeCell ref="I4:J4"/>
    <mergeCell ref="D5:E5"/>
    <mergeCell ref="I5:J5"/>
    <mergeCell ref="D6:E6"/>
    <mergeCell ref="I6:J6"/>
    <mergeCell ref="D26:E26"/>
    <mergeCell ref="G26:H26"/>
    <mergeCell ref="I26:J26"/>
    <mergeCell ref="D16:E16"/>
    <mergeCell ref="G16:J16"/>
    <mergeCell ref="D17:E17"/>
    <mergeCell ref="G17:J17"/>
    <mergeCell ref="D19:E19"/>
    <mergeCell ref="G19:J19"/>
    <mergeCell ref="D20:E20"/>
    <mergeCell ref="G20:J20"/>
    <mergeCell ref="G21:J21"/>
    <mergeCell ref="D22:E22"/>
    <mergeCell ref="D23:G23"/>
    <mergeCell ref="D27:E27"/>
    <mergeCell ref="G27:J27"/>
    <mergeCell ref="D28:E28"/>
    <mergeCell ref="G28:J28"/>
    <mergeCell ref="D29:E29"/>
    <mergeCell ref="G29:J29"/>
    <mergeCell ref="D39:E39"/>
    <mergeCell ref="G39:I39"/>
    <mergeCell ref="D30:E30"/>
    <mergeCell ref="G30:J30"/>
    <mergeCell ref="D31:E31"/>
    <mergeCell ref="G31:I31"/>
    <mergeCell ref="G32:J32"/>
    <mergeCell ref="D33:E33"/>
    <mergeCell ref="D34:G34"/>
    <mergeCell ref="D37:E37"/>
    <mergeCell ref="G37:I38"/>
    <mergeCell ref="J37:J38"/>
    <mergeCell ref="D38:E38"/>
    <mergeCell ref="A80:J80"/>
    <mergeCell ref="G40:I40"/>
    <mergeCell ref="A42:A43"/>
    <mergeCell ref="B42:J42"/>
    <mergeCell ref="A51:A63"/>
    <mergeCell ref="J51:J63"/>
    <mergeCell ref="B52:B54"/>
    <mergeCell ref="I52:I63"/>
    <mergeCell ref="B55:B59"/>
    <mergeCell ref="E56:G59"/>
    <mergeCell ref="B60:B63"/>
    <mergeCell ref="A67:J67"/>
    <mergeCell ref="A70:J70"/>
    <mergeCell ref="A76:J76"/>
    <mergeCell ref="A79:J79"/>
  </mergeCells>
  <dataValidations count="16">
    <dataValidation allowBlank="1" showInputMessage="1" showErrorMessage="1" promptTitle="Project Type:" prompt="If &quot;Other&quot;, list type (e.g., school)." sqref="G27:J27" xr:uid="{00000000-0002-0000-0200-000000000000}"/>
    <dataValidation allowBlank="1" showInputMessage="1" showErrorMessage="1" promptTitle="Non-Potable Demand Estimate:" prompt="The estimate should assume the following uses will be dual-plumbed and therefore a source of non-potable demand: (1) Irrigation, (2) Flushing toilets and urinals, and (3) Commerical or industrial cooling or air conditioning. " sqref="D31:E31" xr:uid="{00000000-0002-0000-0200-000001000000}"/>
    <dataValidation allowBlank="1" showInputMessage="1" showErrorMessage="1" promptTitle="Eligibility:" prompt="Only projects that are LEED 6.1, Type II are eligible for modified compliance (i.e., existing site conditions are &gt;50% impervious). " sqref="D8:E8" xr:uid="{00000000-0002-0000-0200-000002000000}"/>
    <dataValidation allowBlank="1" showInputMessage="1" showErrorMessage="1" promptTitle="Backup:" prompt="If the SFPUC Non-Potable Calculator is not used, list the backup provided for calculations of non-potable demand." sqref="G32:J32" xr:uid="{00000000-0002-0000-0200-000003000000}"/>
    <dataValidation type="list" allowBlank="1" showInputMessage="1" showErrorMessage="1" promptTitle="Recycled Water Ordinance:" prompt="For more information on the requirements see link provided to the right." sqref="D26:E26" xr:uid="{00000000-0002-0000-0200-000004000000}">
      <formula1>$N$9:$N$11</formula1>
    </dataValidation>
    <dataValidation allowBlank="1" showInputMessage="1" showErrorMessage="1" promptTitle="Site Area:" prompt="Refers to private area.  Do not include sidewalk area located in the right of way. " sqref="D7:E7" xr:uid="{00000000-0002-0000-0200-000005000000}"/>
    <dataValidation allowBlank="1" showInputMessage="1" showErrorMessage="1" promptTitle="Backup:" prompt="List backup provided for &quot;other&quot; limitations listed." sqref="G21:J21" xr:uid="{00000000-0002-0000-0200-000006000000}"/>
    <dataValidation allowBlank="1" showInputMessage="1" showErrorMessage="1" promptTitle="Other Infiltration Limitations:" prompt="List type of SFPUC-approved &quot;other&quot; infiltration limitation at the site. The use of &quot;other limitations&quot; must be discussed with SFPUC project review staff." sqref="G20:J20" xr:uid="{00000000-0002-0000-0200-000007000000}"/>
    <dataValidation allowBlank="1" showInputMessage="1" showErrorMessage="1" promptTitle="Foundation Footprint:" prompt="Includes all proposed &quot;on-structure&quot; areas, such as buildings and courtyards above parking garages. Infiltration is assumed to be infeasible in these areas. " sqref="D19:E19" xr:uid="{00000000-0002-0000-0200-000008000000}"/>
    <dataValidation allowBlank="1" showInputMessage="1" showErrorMessage="1" promptTitle="Other Infiltration Limitations:" prompt="Applicable limitations include those detailed in the introduction to the SDG Fact Sheets, such as steep slopes (&gt;15%) and setbacks from adjacent foundations. See &quot;Instructions&quot; tab for more information." sqref="D20:E20" xr:uid="{00000000-0002-0000-0200-000009000000}"/>
    <dataValidation type="list" showInputMessage="1" showErrorMessage="1" promptTitle="Depth to Groundwater:" prompt="Measured from base of proposed BMP facilities to seasonal high groundwater level. " sqref="D16:E16" xr:uid="{00000000-0002-0000-0200-00000A000000}">
      <formula1>$N$9:$N$11</formula1>
    </dataValidation>
    <dataValidation type="list" showInputMessage="1" showErrorMessage="1" promptTitle="Depth to Bedrock:" prompt="Measured from base of proposed BMP facilities to bedrock. " sqref="D15:E15" xr:uid="{00000000-0002-0000-0200-00000B000000}">
      <formula1>$N$9:$N$11</formula1>
    </dataValidation>
    <dataValidation type="list" allowBlank="1" showInputMessage="1" showErrorMessage="1" sqref="D6:E6" xr:uid="{00000000-0002-0000-0200-00000C000000}">
      <formula1>$N$9:$N$11</formula1>
    </dataValidation>
    <dataValidation type="list" allowBlank="1" showInputMessage="1" showErrorMessage="1" sqref="D27:E27" xr:uid="{00000000-0002-0000-0200-00000D000000}">
      <formula1>$O$8:$O$11</formula1>
    </dataValidation>
    <dataValidation type="list" showInputMessage="1" showErrorMessage="1" sqref="D17:E17" xr:uid="{00000000-0002-0000-0200-00000E000000}">
      <formula1>$N$9:$N$11</formula1>
    </dataValidation>
    <dataValidation type="list" operator="greaterThan" allowBlank="1" showInputMessage="1" showErrorMessage="1" errorTitle="Minimum Slope" error="Slope must be greater than 0." sqref="D14:E14" xr:uid="{00000000-0002-0000-0200-00000F000000}">
      <formula1>$N$4:$N$8</formula1>
    </dataValidation>
  </dataValidations>
  <hyperlinks>
    <hyperlink ref="J31" r:id="rId1" tooltip="Click to Download Calculator" xr:uid="{00000000-0004-0000-0200-000000000000}"/>
    <hyperlink ref="I26:J26" r:id="rId2" display="(Link to Map)" xr:uid="{00000000-0004-0000-0200-000001000000}"/>
  </hyperlinks>
  <printOptions horizontalCentered="1"/>
  <pageMargins left="0.5" right="0.5" top="0.99020833333333302" bottom="0.5" header="0.3" footer="0.3"/>
  <pageSetup scale="89" fitToHeight="2" orientation="portrait" r:id="rId3"/>
  <headerFooter>
    <oddHeader>&amp;L  &amp;G&amp;C&amp;"-,Bold"&amp;14STORMWATER MANAGEMENT REQUIREMENTS
MODIFIED COMPLIANCE APPLICATION&amp;R&amp;G</oddHeader>
    <oddFooter>&amp;C&amp;P</oddFooter>
  </headerFooter>
  <rowBreaks count="1" manualBreakCount="1">
    <brk id="47" max="9" man="1"/>
  </rowBreaks>
  <drawing r:id="rId4"/>
  <legacyDrawing r:id="rId5"/>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28"/>
  <sheetViews>
    <sheetView tabSelected="1" zoomScaleNormal="100" workbookViewId="0">
      <selection activeCell="B15" sqref="B15"/>
    </sheetView>
  </sheetViews>
  <sheetFormatPr defaultRowHeight="15" x14ac:dyDescent="0.25"/>
  <cols>
    <col min="1" max="1" width="25.125" style="100" customWidth="1"/>
    <col min="2" max="3" width="9" style="96"/>
    <col min="4" max="4" width="8.375" style="96" customWidth="1"/>
    <col min="5" max="7" width="9" style="96"/>
    <col min="8" max="8" width="7.5" style="96" customWidth="1"/>
    <col min="9" max="9" width="8.75" style="96" customWidth="1"/>
    <col min="10" max="16384" width="9" style="96"/>
  </cols>
  <sheetData>
    <row r="1" spans="1:20" ht="19.5" customHeight="1" x14ac:dyDescent="0.3">
      <c r="A1" s="119" t="s">
        <v>100</v>
      </c>
      <c r="B1" s="97"/>
      <c r="C1" s="97"/>
      <c r="D1" s="97"/>
      <c r="E1" s="97"/>
      <c r="F1" s="97"/>
      <c r="G1" s="97"/>
      <c r="H1" s="97"/>
      <c r="I1" s="97"/>
      <c r="J1" s="134"/>
      <c r="K1" s="134"/>
      <c r="L1" s="134"/>
      <c r="M1" s="134"/>
      <c r="N1" s="135"/>
      <c r="O1" s="135"/>
      <c r="P1" s="135"/>
      <c r="Q1" s="135"/>
      <c r="R1" s="135"/>
      <c r="S1" s="135"/>
      <c r="T1" s="135"/>
    </row>
    <row r="2" spans="1:20" ht="8.65" customHeight="1" x14ac:dyDescent="0.25">
      <c r="A2" s="99"/>
      <c r="B2" s="98"/>
      <c r="C2" s="98"/>
      <c r="D2" s="98"/>
      <c r="E2" s="98"/>
      <c r="F2" s="98"/>
      <c r="G2" s="98"/>
      <c r="H2" s="98"/>
      <c r="I2" s="98"/>
      <c r="J2" s="134"/>
      <c r="K2" s="134"/>
      <c r="L2" s="134"/>
      <c r="M2" s="134"/>
      <c r="N2" s="135"/>
      <c r="O2" s="135"/>
      <c r="P2" s="135"/>
      <c r="Q2" s="135"/>
      <c r="R2" s="135"/>
      <c r="S2" s="135"/>
      <c r="T2" s="135"/>
    </row>
    <row r="3" spans="1:20" x14ac:dyDescent="0.25">
      <c r="A3" s="104" t="s">
        <v>191</v>
      </c>
      <c r="B3" s="101"/>
      <c r="C3" s="101"/>
      <c r="D3" s="101"/>
      <c r="E3" s="102"/>
      <c r="F3" s="102"/>
      <c r="G3" s="102"/>
      <c r="H3" s="102"/>
      <c r="I3" s="103"/>
      <c r="J3" s="134"/>
      <c r="K3" s="134"/>
      <c r="L3" s="134"/>
      <c r="M3" s="134"/>
      <c r="N3" s="135"/>
      <c r="O3" s="135"/>
      <c r="P3" s="135"/>
      <c r="Q3" s="135"/>
      <c r="R3" s="135"/>
      <c r="S3" s="135"/>
      <c r="T3" s="135"/>
    </row>
    <row r="4" spans="1:20" x14ac:dyDescent="0.25">
      <c r="A4" s="154" t="s">
        <v>85</v>
      </c>
      <c r="B4" s="410" t="s">
        <v>86</v>
      </c>
      <c r="C4" s="410"/>
      <c r="D4" s="410"/>
      <c r="E4" s="410"/>
      <c r="F4" s="410"/>
      <c r="G4" s="410"/>
      <c r="H4" s="410"/>
      <c r="I4" s="411"/>
      <c r="J4" s="134"/>
      <c r="K4" s="134"/>
      <c r="L4" s="134"/>
      <c r="M4" s="134"/>
      <c r="N4" s="135"/>
      <c r="O4" s="135"/>
      <c r="P4" s="135"/>
      <c r="Q4" s="135"/>
      <c r="R4" s="135"/>
      <c r="S4" s="135"/>
      <c r="T4" s="135"/>
    </row>
    <row r="5" spans="1:20" ht="26.25" customHeight="1" x14ac:dyDescent="0.25">
      <c r="A5" s="155"/>
      <c r="B5" s="412" t="s">
        <v>188</v>
      </c>
      <c r="C5" s="412"/>
      <c r="D5" s="412"/>
      <c r="E5" s="412"/>
      <c r="F5" s="412"/>
      <c r="G5" s="412"/>
      <c r="H5" s="412"/>
      <c r="I5" s="413"/>
      <c r="J5" s="134"/>
      <c r="K5" s="134"/>
      <c r="L5" s="134"/>
      <c r="M5" s="134"/>
      <c r="N5" s="135"/>
      <c r="O5" s="135"/>
      <c r="P5" s="135"/>
      <c r="Q5" s="135"/>
      <c r="R5" s="135"/>
      <c r="S5" s="135"/>
      <c r="T5" s="135"/>
    </row>
    <row r="6" spans="1:20" x14ac:dyDescent="0.25">
      <c r="A6" s="156"/>
      <c r="B6" s="266" t="s">
        <v>189</v>
      </c>
      <c r="C6" s="157"/>
      <c r="D6" s="157"/>
      <c r="E6" s="157"/>
      <c r="F6" s="157"/>
      <c r="G6" s="157"/>
      <c r="H6" s="157"/>
      <c r="I6" s="158"/>
      <c r="J6" s="135"/>
      <c r="K6" s="135"/>
      <c r="L6" s="135"/>
      <c r="M6" s="135"/>
      <c r="N6" s="135"/>
      <c r="O6" s="135"/>
      <c r="P6" s="135"/>
      <c r="Q6" s="135"/>
      <c r="R6" s="135"/>
      <c r="S6" s="135"/>
      <c r="T6" s="135"/>
    </row>
    <row r="7" spans="1:20" ht="26.25" customHeight="1" x14ac:dyDescent="0.25">
      <c r="A7" s="414" t="s">
        <v>192</v>
      </c>
      <c r="B7" s="159" t="s">
        <v>190</v>
      </c>
      <c r="C7" s="159"/>
      <c r="D7" s="159"/>
      <c r="E7" s="159"/>
      <c r="F7" s="159"/>
      <c r="G7" s="159"/>
      <c r="H7" s="159"/>
      <c r="I7" s="160"/>
      <c r="J7" s="135"/>
      <c r="K7" s="135"/>
      <c r="L7" s="135"/>
      <c r="M7" s="135"/>
      <c r="N7" s="135"/>
      <c r="O7" s="135"/>
      <c r="P7" s="135"/>
      <c r="Q7" s="135"/>
      <c r="R7" s="135"/>
      <c r="S7" s="135"/>
      <c r="T7" s="135"/>
    </row>
    <row r="8" spans="1:20" x14ac:dyDescent="0.25">
      <c r="A8" s="415"/>
      <c r="B8" s="266" t="s">
        <v>189</v>
      </c>
      <c r="C8" s="157"/>
      <c r="D8" s="157"/>
      <c r="E8" s="157"/>
      <c r="F8" s="157"/>
      <c r="G8" s="157"/>
      <c r="H8" s="157"/>
      <c r="I8" s="158"/>
      <c r="J8" s="135"/>
      <c r="K8" s="135"/>
      <c r="L8" s="135"/>
      <c r="M8" s="135"/>
      <c r="N8" s="135"/>
      <c r="O8" s="135"/>
      <c r="P8" s="135"/>
      <c r="Q8" s="135"/>
      <c r="R8" s="135"/>
      <c r="S8" s="135"/>
      <c r="T8" s="135"/>
    </row>
    <row r="9" spans="1:20" x14ac:dyDescent="0.25">
      <c r="A9" s="154" t="s">
        <v>125</v>
      </c>
      <c r="B9" s="159" t="s">
        <v>126</v>
      </c>
      <c r="C9" s="159"/>
      <c r="D9" s="159"/>
      <c r="E9" s="159"/>
      <c r="F9" s="159"/>
      <c r="G9" s="159"/>
      <c r="H9" s="159"/>
      <c r="I9" s="160"/>
      <c r="J9" s="135"/>
      <c r="K9" s="135"/>
      <c r="L9" s="135"/>
      <c r="M9" s="135"/>
      <c r="N9" s="135"/>
      <c r="O9" s="135"/>
      <c r="P9" s="135"/>
      <c r="Q9" s="135"/>
      <c r="R9" s="135"/>
      <c r="S9" s="135"/>
      <c r="T9" s="135"/>
    </row>
    <row r="10" spans="1:20" x14ac:dyDescent="0.25">
      <c r="A10" s="156"/>
      <c r="B10" s="266" t="s">
        <v>189</v>
      </c>
      <c r="C10" s="157"/>
      <c r="D10" s="157"/>
      <c r="E10" s="157"/>
      <c r="F10" s="157"/>
      <c r="G10" s="157"/>
      <c r="H10" s="157"/>
      <c r="I10" s="158"/>
      <c r="J10" s="135"/>
      <c r="K10" s="135"/>
      <c r="L10" s="135"/>
      <c r="M10" s="135"/>
      <c r="N10" s="135"/>
      <c r="O10" s="135"/>
      <c r="P10" s="135"/>
      <c r="Q10" s="135"/>
      <c r="R10" s="135"/>
      <c r="S10" s="135"/>
      <c r="T10" s="135"/>
    </row>
    <row r="11" spans="1:20" x14ac:dyDescent="0.25">
      <c r="A11" s="104" t="s">
        <v>124</v>
      </c>
      <c r="B11" s="101"/>
      <c r="C11" s="101"/>
      <c r="D11" s="101"/>
      <c r="E11" s="102"/>
      <c r="F11" s="102"/>
      <c r="G11" s="102"/>
      <c r="H11" s="102"/>
      <c r="I11" s="103"/>
      <c r="J11" s="135"/>
      <c r="K11" s="135"/>
      <c r="L11" s="135"/>
      <c r="M11" s="135"/>
      <c r="N11" s="135"/>
      <c r="O11" s="135"/>
      <c r="P11" s="135"/>
      <c r="Q11" s="135"/>
      <c r="R11" s="135"/>
      <c r="S11" s="135"/>
      <c r="T11" s="135"/>
    </row>
    <row r="12" spans="1:20" x14ac:dyDescent="0.25">
      <c r="A12" s="154" t="s">
        <v>91</v>
      </c>
      <c r="B12" s="410" t="s">
        <v>130</v>
      </c>
      <c r="C12" s="410"/>
      <c r="D12" s="410"/>
      <c r="E12" s="410"/>
      <c r="F12" s="410"/>
      <c r="G12" s="410"/>
      <c r="H12" s="410"/>
      <c r="I12" s="411"/>
      <c r="J12" s="135"/>
      <c r="K12" s="135"/>
      <c r="L12" s="135"/>
      <c r="M12" s="135"/>
      <c r="N12" s="135"/>
      <c r="O12" s="135"/>
      <c r="P12" s="135"/>
      <c r="Q12" s="135"/>
      <c r="R12" s="135"/>
      <c r="S12" s="135"/>
      <c r="T12" s="135"/>
    </row>
    <row r="13" spans="1:20" x14ac:dyDescent="0.25">
      <c r="A13" s="156"/>
      <c r="B13" s="266" t="s">
        <v>193</v>
      </c>
      <c r="C13" s="157"/>
      <c r="D13" s="157"/>
      <c r="E13" s="157"/>
      <c r="F13" s="157"/>
      <c r="G13" s="157"/>
      <c r="H13" s="157"/>
      <c r="I13" s="158"/>
      <c r="J13" s="135"/>
      <c r="K13" s="135"/>
      <c r="L13" s="135"/>
      <c r="M13" s="135"/>
      <c r="N13" s="135"/>
      <c r="O13" s="135"/>
      <c r="P13" s="135"/>
      <c r="Q13" s="135"/>
      <c r="R13" s="135"/>
      <c r="S13" s="135"/>
      <c r="T13" s="135"/>
    </row>
    <row r="14" spans="1:20" x14ac:dyDescent="0.25">
      <c r="A14" s="155" t="s">
        <v>99</v>
      </c>
      <c r="B14" s="161" t="s">
        <v>129</v>
      </c>
      <c r="C14" s="161"/>
      <c r="D14" s="161"/>
      <c r="E14" s="161"/>
      <c r="F14" s="161"/>
      <c r="G14" s="161"/>
      <c r="H14" s="161"/>
      <c r="I14" s="162"/>
      <c r="J14" s="135"/>
      <c r="K14" s="135"/>
      <c r="L14" s="135"/>
      <c r="M14" s="135"/>
      <c r="N14" s="135"/>
      <c r="O14" s="135"/>
      <c r="P14" s="135"/>
      <c r="Q14" s="135"/>
      <c r="R14" s="135"/>
      <c r="S14" s="135"/>
      <c r="T14" s="135"/>
    </row>
    <row r="15" spans="1:20" x14ac:dyDescent="0.25">
      <c r="A15" s="155"/>
      <c r="B15" s="416" t="s">
        <v>101</v>
      </c>
      <c r="C15" s="161"/>
      <c r="D15" s="161"/>
      <c r="E15" s="161"/>
      <c r="F15" s="161"/>
      <c r="G15" s="161"/>
      <c r="H15" s="161"/>
      <c r="I15" s="162"/>
      <c r="J15" s="135"/>
      <c r="K15" s="135"/>
      <c r="L15" s="135"/>
      <c r="M15" s="135"/>
      <c r="N15" s="135"/>
      <c r="O15" s="135"/>
      <c r="P15" s="135"/>
      <c r="Q15" s="135"/>
      <c r="R15" s="135"/>
      <c r="S15" s="135"/>
      <c r="T15" s="135"/>
    </row>
    <row r="16" spans="1:20" x14ac:dyDescent="0.25">
      <c r="A16" s="154" t="s">
        <v>127</v>
      </c>
      <c r="B16" s="163" t="s">
        <v>128</v>
      </c>
      <c r="C16" s="159"/>
      <c r="D16" s="159"/>
      <c r="E16" s="159"/>
      <c r="F16" s="159"/>
      <c r="G16" s="159"/>
      <c r="H16" s="159"/>
      <c r="I16" s="160"/>
      <c r="J16" s="135"/>
      <c r="K16" s="135"/>
      <c r="L16" s="135"/>
      <c r="M16" s="135"/>
      <c r="N16" s="135"/>
      <c r="O16" s="135"/>
      <c r="P16" s="135"/>
      <c r="Q16" s="135"/>
      <c r="R16" s="135"/>
      <c r="S16" s="135"/>
      <c r="T16" s="135"/>
    </row>
    <row r="17" spans="1:20" x14ac:dyDescent="0.25">
      <c r="A17" s="164"/>
      <c r="B17" s="266" t="s">
        <v>194</v>
      </c>
      <c r="C17" s="157"/>
      <c r="D17" s="157"/>
      <c r="E17" s="157"/>
      <c r="F17" s="157"/>
      <c r="G17" s="157"/>
      <c r="H17" s="157"/>
      <c r="I17" s="158"/>
      <c r="J17" s="135"/>
      <c r="K17" s="135"/>
      <c r="L17" s="135"/>
      <c r="M17" s="135"/>
      <c r="N17" s="135"/>
      <c r="O17" s="135"/>
      <c r="P17" s="135"/>
      <c r="Q17" s="135"/>
      <c r="R17" s="135"/>
      <c r="S17" s="135"/>
      <c r="T17" s="135"/>
    </row>
    <row r="18" spans="1:20" x14ac:dyDescent="0.25">
      <c r="A18" s="169"/>
      <c r="B18" s="170"/>
      <c r="C18" s="170"/>
      <c r="D18" s="170"/>
      <c r="E18" s="170"/>
      <c r="F18" s="170"/>
      <c r="G18" s="170"/>
      <c r="H18" s="170"/>
      <c r="I18" s="170"/>
      <c r="J18" s="135"/>
      <c r="K18" s="135"/>
      <c r="L18" s="135"/>
      <c r="M18" s="135"/>
      <c r="N18" s="135"/>
      <c r="O18" s="135"/>
      <c r="P18" s="135"/>
      <c r="Q18" s="135"/>
      <c r="R18" s="135"/>
      <c r="S18" s="135"/>
      <c r="T18" s="135"/>
    </row>
    <row r="19" spans="1:20" x14ac:dyDescent="0.25">
      <c r="A19" s="171"/>
      <c r="B19" s="133"/>
      <c r="C19" s="133"/>
      <c r="D19" s="133"/>
      <c r="E19" s="133"/>
      <c r="F19" s="133"/>
      <c r="G19" s="133"/>
      <c r="H19" s="133"/>
      <c r="I19" s="133"/>
      <c r="J19" s="135"/>
      <c r="K19" s="135"/>
      <c r="L19" s="135"/>
      <c r="M19" s="135"/>
      <c r="N19" s="135"/>
      <c r="O19" s="135"/>
      <c r="P19" s="135"/>
      <c r="Q19" s="135"/>
      <c r="R19" s="135"/>
      <c r="S19" s="135"/>
      <c r="T19" s="135"/>
    </row>
    <row r="20" spans="1:20" x14ac:dyDescent="0.25">
      <c r="A20" s="171"/>
      <c r="B20" s="133"/>
      <c r="C20" s="133"/>
      <c r="D20" s="133"/>
      <c r="E20" s="133"/>
      <c r="F20" s="133"/>
      <c r="G20" s="133"/>
      <c r="H20" s="133"/>
      <c r="I20" s="133"/>
      <c r="J20" s="135"/>
      <c r="K20" s="135"/>
      <c r="L20" s="135"/>
      <c r="M20" s="135"/>
      <c r="N20" s="135"/>
      <c r="O20" s="135"/>
      <c r="P20" s="135"/>
      <c r="Q20" s="135"/>
      <c r="R20" s="135"/>
      <c r="S20" s="135"/>
      <c r="T20" s="135"/>
    </row>
    <row r="21" spans="1:20" x14ac:dyDescent="0.25">
      <c r="A21" s="171"/>
      <c r="B21" s="133"/>
      <c r="C21" s="133"/>
      <c r="D21" s="133"/>
      <c r="E21" s="133"/>
      <c r="F21" s="133"/>
      <c r="G21" s="133"/>
      <c r="H21" s="133"/>
      <c r="I21" s="133"/>
      <c r="J21" s="135"/>
      <c r="K21" s="135"/>
      <c r="L21" s="135"/>
      <c r="M21" s="135"/>
      <c r="N21" s="135"/>
      <c r="O21" s="135"/>
      <c r="P21" s="135"/>
      <c r="Q21" s="135"/>
      <c r="R21" s="135"/>
      <c r="S21" s="135"/>
      <c r="T21" s="135"/>
    </row>
    <row r="22" spans="1:20" x14ac:dyDescent="0.25">
      <c r="A22" s="171"/>
      <c r="B22" s="133"/>
      <c r="C22" s="133"/>
      <c r="D22" s="133"/>
      <c r="E22" s="133"/>
      <c r="F22" s="133"/>
      <c r="G22" s="133"/>
      <c r="H22" s="133"/>
      <c r="I22" s="133"/>
      <c r="J22" s="135"/>
      <c r="K22" s="135"/>
      <c r="L22" s="135"/>
      <c r="M22" s="135"/>
      <c r="N22" s="135"/>
      <c r="O22" s="135"/>
      <c r="P22" s="135"/>
      <c r="Q22" s="135"/>
      <c r="R22" s="135"/>
      <c r="S22" s="135"/>
      <c r="T22" s="135"/>
    </row>
    <row r="23" spans="1:20" x14ac:dyDescent="0.25">
      <c r="A23" s="171"/>
      <c r="B23" s="133"/>
      <c r="C23" s="133"/>
      <c r="D23" s="133"/>
      <c r="E23" s="133"/>
      <c r="F23" s="133"/>
      <c r="G23" s="133"/>
      <c r="H23" s="133"/>
      <c r="I23" s="133"/>
      <c r="J23" s="135"/>
      <c r="K23" s="135"/>
      <c r="L23" s="135"/>
      <c r="M23" s="135"/>
      <c r="N23" s="135"/>
      <c r="O23" s="135"/>
      <c r="P23" s="135"/>
      <c r="Q23" s="135"/>
      <c r="R23" s="135"/>
      <c r="S23" s="135"/>
      <c r="T23" s="135"/>
    </row>
    <row r="24" spans="1:20" x14ac:dyDescent="0.25">
      <c r="A24" s="171"/>
      <c r="B24" s="133"/>
      <c r="C24" s="133"/>
      <c r="D24" s="133"/>
      <c r="E24" s="133"/>
      <c r="F24" s="133"/>
      <c r="G24" s="133"/>
      <c r="H24" s="133"/>
      <c r="I24" s="133"/>
      <c r="J24" s="135"/>
      <c r="K24" s="135"/>
      <c r="L24" s="135"/>
      <c r="M24" s="135"/>
      <c r="N24" s="135"/>
      <c r="O24" s="135"/>
      <c r="P24" s="135"/>
      <c r="Q24" s="135"/>
      <c r="R24" s="135"/>
      <c r="S24" s="135"/>
      <c r="T24" s="135"/>
    </row>
    <row r="25" spans="1:20" x14ac:dyDescent="0.25">
      <c r="A25" s="171"/>
      <c r="B25" s="133"/>
      <c r="C25" s="133"/>
      <c r="D25" s="133"/>
      <c r="E25" s="133"/>
      <c r="F25" s="133"/>
      <c r="G25" s="133"/>
      <c r="H25" s="133"/>
      <c r="I25" s="133"/>
      <c r="J25" s="135"/>
      <c r="K25" s="135"/>
      <c r="L25" s="135"/>
      <c r="M25" s="135"/>
      <c r="N25" s="135"/>
      <c r="O25" s="135"/>
      <c r="P25" s="135"/>
      <c r="Q25" s="135"/>
      <c r="R25" s="135"/>
      <c r="S25" s="135"/>
      <c r="T25" s="135"/>
    </row>
    <row r="26" spans="1:20" x14ac:dyDescent="0.25">
      <c r="A26" s="171"/>
      <c r="B26" s="133"/>
      <c r="C26" s="133"/>
      <c r="D26" s="133"/>
      <c r="E26" s="133"/>
      <c r="F26" s="133"/>
      <c r="G26" s="133"/>
      <c r="H26" s="133"/>
      <c r="I26" s="133"/>
      <c r="J26" s="135"/>
      <c r="K26" s="135"/>
      <c r="L26" s="135"/>
      <c r="M26" s="135"/>
      <c r="N26" s="135"/>
      <c r="O26" s="135"/>
      <c r="P26" s="135"/>
      <c r="Q26" s="135"/>
      <c r="R26" s="135"/>
      <c r="S26" s="135"/>
      <c r="T26" s="135"/>
    </row>
    <row r="27" spans="1:20" x14ac:dyDescent="0.25">
      <c r="A27" s="171"/>
      <c r="B27" s="133"/>
      <c r="C27" s="133"/>
      <c r="D27" s="133"/>
      <c r="E27" s="133"/>
      <c r="F27" s="133"/>
      <c r="G27" s="133"/>
      <c r="H27" s="133"/>
      <c r="I27" s="133"/>
      <c r="J27" s="135"/>
      <c r="K27" s="135"/>
      <c r="L27" s="135"/>
      <c r="M27" s="135"/>
      <c r="N27" s="135"/>
      <c r="O27" s="135"/>
      <c r="P27" s="135"/>
      <c r="Q27" s="135"/>
      <c r="R27" s="135"/>
      <c r="S27" s="135"/>
      <c r="T27" s="135"/>
    </row>
    <row r="28" spans="1:20" x14ac:dyDescent="0.25">
      <c r="A28" s="171"/>
      <c r="B28" s="133"/>
      <c r="C28" s="133"/>
      <c r="D28" s="133"/>
      <c r="E28" s="133"/>
      <c r="F28" s="133"/>
      <c r="G28" s="133"/>
      <c r="H28" s="133"/>
      <c r="I28" s="133"/>
      <c r="J28" s="135"/>
      <c r="K28" s="135"/>
      <c r="L28" s="135"/>
      <c r="M28" s="135"/>
      <c r="N28" s="135"/>
      <c r="O28" s="135"/>
      <c r="P28" s="135"/>
      <c r="Q28" s="135"/>
      <c r="R28" s="135"/>
      <c r="S28" s="135"/>
      <c r="T28" s="135"/>
    </row>
  </sheetData>
  <sheetProtection selectLockedCells="1"/>
  <mergeCells count="4">
    <mergeCell ref="B4:I4"/>
    <mergeCell ref="B5:I5"/>
    <mergeCell ref="B12:I12"/>
    <mergeCell ref="A7:A8"/>
  </mergeCells>
  <hyperlinks>
    <hyperlink ref="B6" r:id="rId1" tooltip="Click to go to http://sfwater.org/sdg" xr:uid="{00000000-0004-0000-0300-000000000000}"/>
    <hyperlink ref="B17" r:id="rId2" xr:uid="{00000000-0004-0000-0300-000003000000}"/>
    <hyperlink ref="B8" r:id="rId3" tooltip="Click to go to http://sfwater.org/sdg" xr:uid="{00000000-0004-0000-0300-000004000000}"/>
    <hyperlink ref="B10" r:id="rId4" tooltip="Click to go to http://sfwater.org/sdg" xr:uid="{00000000-0004-0000-0300-000005000000}"/>
    <hyperlink ref="B13" r:id="rId5" xr:uid="{00000000-0004-0000-0300-000001000000}"/>
    <hyperlink ref="B15" r:id="rId6" xr:uid="{00000000-0004-0000-0300-000002000000}"/>
  </hyperlinks>
  <pageMargins left="0.7" right="0.7" top="0.88072916666666701" bottom="0.75" header="0.3" footer="0.3"/>
  <pageSetup scale="87" orientation="portrait" r:id="rId7"/>
  <headerFooter>
    <oddHeader>&amp;L&amp;G&amp;C&amp;"-,Bold"&amp;14STORMWATER MANAGEMENT REQUIREMENTS
MODIFIED COMPLIANCE APPLICATION&amp;R&amp;G</oddHeader>
    <oddFooter>&amp;C&amp;P</oddFooter>
  </headerFooter>
  <legacyDrawingHF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Application</vt:lpstr>
      <vt:lpstr>Example</vt:lpstr>
      <vt:lpstr>Reference Materials</vt:lpstr>
      <vt:lpstr>Application!Print_Area</vt:lpstr>
      <vt:lpstr>Example!Print_Area</vt:lpstr>
      <vt:lpstr>Instructions!Print_Area</vt:lpstr>
      <vt:lpstr>'Reference Materials'!Print_Area</vt:lpstr>
    </vt:vector>
  </TitlesOfParts>
  <Company>Sustainable Watershed Designs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SFPUC UWMP</dc:creator>
  <cp:lastModifiedBy>Corrales, Andrew J</cp:lastModifiedBy>
  <cp:lastPrinted>2016-04-26T20:15:39Z</cp:lastPrinted>
  <dcterms:created xsi:type="dcterms:W3CDTF">2012-05-03T17:35:05Z</dcterms:created>
  <dcterms:modified xsi:type="dcterms:W3CDTF">2021-06-30T18:41:44Z</dcterms:modified>
</cp:coreProperties>
</file>